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ung\Desktop\Rozpočty\Rozpočty 2023\"/>
    </mc:Choice>
  </mc:AlternateContent>
  <bookViews>
    <workbookView xWindow="0" yWindow="0" windowWidth="0" windowHeight="0"/>
  </bookViews>
  <sheets>
    <sheet name="Rekapitulace stavby" sheetId="1" r:id="rId1"/>
    <sheet name="SO 1.1 - Čištění KL" sheetId="2" r:id="rId2"/>
    <sheet name="SO 1.2 - Materiál objedna..." sheetId="3" r:id="rId3"/>
    <sheet name="SO 2.1 - Čištění KL" sheetId="4" r:id="rId4"/>
    <sheet name="SO 3.1 - Čištění KL" sheetId="5" r:id="rId5"/>
    <sheet name="SO 4.1 - Čištění KL" sheetId="6" r:id="rId6"/>
    <sheet name="SO 5.1 - Výměna pražců, k..." sheetId="7" r:id="rId7"/>
    <sheet name="SO 5.2 - Materiál objedna..." sheetId="8" r:id="rId8"/>
    <sheet name="SO 6.1 - VON" sheetId="9" r:id="rId9"/>
    <sheet name="Pokyny pro vyplnění" sheetId="10" r:id="rId10"/>
  </sheets>
  <definedNames>
    <definedName name="_xlnm.Print_Area" localSheetId="0">'Rekapitulace stavby'!$D$4:$AO$36,'Rekapitulace stavby'!$C$42:$AQ$69</definedName>
    <definedName name="_xlnm.Print_Titles" localSheetId="0">'Rekapitulace stavby'!$52:$52</definedName>
    <definedName name="_xlnm._FilterDatabase" localSheetId="1" hidden="1">'SO 1.1 - Čištění KL'!$C$84:$K$206</definedName>
    <definedName name="_xlnm.Print_Area" localSheetId="1">'SO 1.1 - Čištění KL'!$C$4:$J$41,'SO 1.1 - Čištění KL'!$C$47:$J$64,'SO 1.1 - Čištění KL'!$C$70:$K$206</definedName>
    <definedName name="_xlnm.Print_Titles" localSheetId="1">'SO 1.1 - Čištění KL'!$84:$84</definedName>
    <definedName name="_xlnm._FilterDatabase" localSheetId="2" hidden="1">'SO 1.2 - Materiál objedna...'!$C$84:$K$91</definedName>
    <definedName name="_xlnm.Print_Area" localSheetId="2">'SO 1.2 - Materiál objedna...'!$C$4:$J$41,'SO 1.2 - Materiál objedna...'!$C$47:$J$64,'SO 1.2 - Materiál objedna...'!$C$70:$K$91</definedName>
    <definedName name="_xlnm.Print_Titles" localSheetId="2">'SO 1.2 - Materiál objedna...'!$84:$84</definedName>
    <definedName name="_xlnm._FilterDatabase" localSheetId="3" hidden="1">'SO 2.1 - Čištění KL'!$C$84:$K$148</definedName>
    <definedName name="_xlnm.Print_Area" localSheetId="3">'SO 2.1 - Čištění KL'!$C$4:$J$41,'SO 2.1 - Čištění KL'!$C$47:$J$64,'SO 2.1 - Čištění KL'!$C$70:$K$148</definedName>
    <definedName name="_xlnm.Print_Titles" localSheetId="3">'SO 2.1 - Čištění KL'!$84:$84</definedName>
    <definedName name="_xlnm._FilterDatabase" localSheetId="4" hidden="1">'SO 3.1 - Čištění KL'!$C$84:$K$148</definedName>
    <definedName name="_xlnm.Print_Area" localSheetId="4">'SO 3.1 - Čištění KL'!$C$4:$J$41,'SO 3.1 - Čištění KL'!$C$47:$J$64,'SO 3.1 - Čištění KL'!$C$70:$K$148</definedName>
    <definedName name="_xlnm.Print_Titles" localSheetId="4">'SO 3.1 - Čištění KL'!$84:$84</definedName>
    <definedName name="_xlnm._FilterDatabase" localSheetId="5" hidden="1">'SO 4.1 - Čištění KL'!$C$84:$K$150</definedName>
    <definedName name="_xlnm.Print_Area" localSheetId="5">'SO 4.1 - Čištění KL'!$C$4:$J$41,'SO 4.1 - Čištění KL'!$C$47:$J$64,'SO 4.1 - Čištění KL'!$C$70:$K$150</definedName>
    <definedName name="_xlnm.Print_Titles" localSheetId="5">'SO 4.1 - Čištění KL'!$84:$84</definedName>
    <definedName name="_xlnm._FilterDatabase" localSheetId="6" hidden="1">'SO 5.1 - Výměna pražců, k...'!$C$84:$K$155</definedName>
    <definedName name="_xlnm.Print_Area" localSheetId="6">'SO 5.1 - Výměna pražců, k...'!$C$4:$J$41,'SO 5.1 - Výměna pražců, k...'!$C$47:$J$64,'SO 5.1 - Výměna pražců, k...'!$C$70:$K$155</definedName>
    <definedName name="_xlnm.Print_Titles" localSheetId="6">'SO 5.1 - Výměna pražců, k...'!$84:$84</definedName>
    <definedName name="_xlnm._FilterDatabase" localSheetId="7" hidden="1">'SO 5.2 - Materiál objedna...'!$C$84:$K$89</definedName>
    <definedName name="_xlnm.Print_Area" localSheetId="7">'SO 5.2 - Materiál objedna...'!$C$4:$J$41,'SO 5.2 - Materiál objedna...'!$C$47:$J$64,'SO 5.2 - Materiál objedna...'!$C$70:$K$89</definedName>
    <definedName name="_xlnm.Print_Titles" localSheetId="7">'SO 5.2 - Materiál objedna...'!$84:$84</definedName>
    <definedName name="_xlnm._FilterDatabase" localSheetId="8" hidden="1">'SO 6.1 - VON'!$C$84:$K$104</definedName>
    <definedName name="_xlnm.Print_Area" localSheetId="8">'SO 6.1 - VON'!$C$4:$J$41,'SO 6.1 - VON'!$C$47:$J$64,'SO 6.1 - VON'!$C$70:$K$104</definedName>
    <definedName name="_xlnm.Print_Titles" localSheetId="8">'SO 6.1 - VON'!$84:$84</definedName>
    <definedName name="_xlnm.Print_Area" localSheetId="9">'Pokyny pro vyplnění'!$B$2:$K$71,'Pokyny pro vyplnění'!$B$74:$K$118,'Pokyny pro vyplnění'!$B$121:$K$161,'Pokyny pro vyplnění'!$B$164:$K$218</definedName>
  </definedNames>
  <calcPr/>
</workbook>
</file>

<file path=xl/calcChain.xml><?xml version="1.0" encoding="utf-8"?>
<calcChain xmlns="http://schemas.openxmlformats.org/spreadsheetml/2006/main">
  <c i="9" l="1" r="J39"/>
  <c r="J38"/>
  <c i="1" r="AY68"/>
  <c i="9" r="J37"/>
  <c i="1" r="AX68"/>
  <c i="9" r="BI103"/>
  <c r="BH103"/>
  <c r="BG103"/>
  <c r="BF103"/>
  <c r="T103"/>
  <c r="R103"/>
  <c r="P103"/>
  <c r="BI100"/>
  <c r="BH100"/>
  <c r="BG100"/>
  <c r="BF100"/>
  <c r="T100"/>
  <c r="R100"/>
  <c r="P100"/>
  <c r="BI97"/>
  <c r="BH97"/>
  <c r="BG97"/>
  <c r="BF97"/>
  <c r="T97"/>
  <c r="R97"/>
  <c r="P97"/>
  <c r="BI94"/>
  <c r="BH94"/>
  <c r="BG94"/>
  <c r="BF94"/>
  <c r="T94"/>
  <c r="R94"/>
  <c r="P94"/>
  <c r="BI92"/>
  <c r="BH92"/>
  <c r="BG92"/>
  <c r="BF92"/>
  <c r="T92"/>
  <c r="R92"/>
  <c r="P92"/>
  <c r="BI90"/>
  <c r="BH90"/>
  <c r="BG90"/>
  <c r="BF90"/>
  <c r="T90"/>
  <c r="R90"/>
  <c r="P90"/>
  <c r="BI88"/>
  <c r="BH88"/>
  <c r="BG88"/>
  <c r="BF88"/>
  <c r="T88"/>
  <c r="R88"/>
  <c r="P88"/>
  <c r="BI86"/>
  <c r="BH86"/>
  <c r="BG86"/>
  <c r="BF86"/>
  <c r="T86"/>
  <c r="R86"/>
  <c r="P86"/>
  <c r="J82"/>
  <c r="F81"/>
  <c r="F79"/>
  <c r="E77"/>
  <c r="J59"/>
  <c r="F58"/>
  <c r="F56"/>
  <c r="E54"/>
  <c r="J23"/>
  <c r="E23"/>
  <c r="J81"/>
  <c r="J22"/>
  <c r="J20"/>
  <c r="E20"/>
  <c r="F82"/>
  <c r="J19"/>
  <c r="J14"/>
  <c r="J79"/>
  <c r="E7"/>
  <c r="E73"/>
  <c i="8" r="J39"/>
  <c r="J38"/>
  <c i="1" r="AY66"/>
  <c i="8" r="J37"/>
  <c i="1" r="AX66"/>
  <c i="8" r="BI88"/>
  <c r="BH88"/>
  <c r="BG88"/>
  <c r="BF88"/>
  <c r="T88"/>
  <c r="R88"/>
  <c r="P88"/>
  <c r="BI86"/>
  <c r="BH86"/>
  <c r="BG86"/>
  <c r="BF86"/>
  <c r="T86"/>
  <c r="R86"/>
  <c r="P86"/>
  <c r="J82"/>
  <c r="F81"/>
  <c r="F79"/>
  <c r="E77"/>
  <c r="J59"/>
  <c r="F58"/>
  <c r="F56"/>
  <c r="E54"/>
  <c r="J23"/>
  <c r="E23"/>
  <c r="J58"/>
  <c r="J22"/>
  <c r="J20"/>
  <c r="E20"/>
  <c r="F82"/>
  <c r="J19"/>
  <c r="J14"/>
  <c r="J79"/>
  <c r="E7"/>
  <c r="E73"/>
  <c i="7" r="J39"/>
  <c r="J38"/>
  <c i="1" r="AY65"/>
  <c i="7" r="J37"/>
  <c i="1" r="AX65"/>
  <c i="7" r="BI153"/>
  <c r="BH153"/>
  <c r="BG153"/>
  <c r="BF153"/>
  <c r="T153"/>
  <c r="R153"/>
  <c r="P153"/>
  <c r="BI150"/>
  <c r="BH150"/>
  <c r="BG150"/>
  <c r="BF150"/>
  <c r="T150"/>
  <c r="R150"/>
  <c r="P150"/>
  <c r="BI148"/>
  <c r="BH148"/>
  <c r="BG148"/>
  <c r="BF148"/>
  <c r="T148"/>
  <c r="R148"/>
  <c r="P148"/>
  <c r="BI145"/>
  <c r="BH145"/>
  <c r="BG145"/>
  <c r="BF145"/>
  <c r="T145"/>
  <c r="R145"/>
  <c r="P145"/>
  <c r="BI141"/>
  <c r="BH141"/>
  <c r="BG141"/>
  <c r="BF141"/>
  <c r="T141"/>
  <c r="R141"/>
  <c r="P141"/>
  <c r="BI138"/>
  <c r="BH138"/>
  <c r="BG138"/>
  <c r="BF138"/>
  <c r="T138"/>
  <c r="R138"/>
  <c r="P138"/>
  <c r="BI135"/>
  <c r="BH135"/>
  <c r="BG135"/>
  <c r="BF135"/>
  <c r="T135"/>
  <c r="R135"/>
  <c r="P135"/>
  <c r="BI130"/>
  <c r="BH130"/>
  <c r="BG130"/>
  <c r="BF130"/>
  <c r="T130"/>
  <c r="R130"/>
  <c r="P130"/>
  <c r="BI128"/>
  <c r="BH128"/>
  <c r="BG128"/>
  <c r="BF128"/>
  <c r="T128"/>
  <c r="R128"/>
  <c r="P128"/>
  <c r="BI126"/>
  <c r="BH126"/>
  <c r="BG126"/>
  <c r="BF126"/>
  <c r="T126"/>
  <c r="R126"/>
  <c r="P126"/>
  <c r="BI123"/>
  <c r="BH123"/>
  <c r="BG123"/>
  <c r="BF123"/>
  <c r="T123"/>
  <c r="R123"/>
  <c r="P123"/>
  <c r="BI120"/>
  <c r="BH120"/>
  <c r="BG120"/>
  <c r="BF120"/>
  <c r="T120"/>
  <c r="R120"/>
  <c r="P120"/>
  <c r="BI118"/>
  <c r="BH118"/>
  <c r="BG118"/>
  <c r="BF118"/>
  <c r="T118"/>
  <c r="R118"/>
  <c r="P118"/>
  <c r="BI116"/>
  <c r="BH116"/>
  <c r="BG116"/>
  <c r="BF116"/>
  <c r="T116"/>
  <c r="R116"/>
  <c r="P116"/>
  <c r="BI113"/>
  <c r="BH113"/>
  <c r="BG113"/>
  <c r="BF113"/>
  <c r="T113"/>
  <c r="R113"/>
  <c r="P113"/>
  <c r="BI110"/>
  <c r="BH110"/>
  <c r="BG110"/>
  <c r="BF110"/>
  <c r="T110"/>
  <c r="R110"/>
  <c r="P110"/>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3"/>
  <c r="BH93"/>
  <c r="BG93"/>
  <c r="BF93"/>
  <c r="T93"/>
  <c r="R93"/>
  <c r="P93"/>
  <c r="BI90"/>
  <c r="BH90"/>
  <c r="BG90"/>
  <c r="BF90"/>
  <c r="T90"/>
  <c r="R90"/>
  <c r="P90"/>
  <c r="BI88"/>
  <c r="BH88"/>
  <c r="BG88"/>
  <c r="BF88"/>
  <c r="T88"/>
  <c r="R88"/>
  <c r="P88"/>
  <c r="BI86"/>
  <c r="BH86"/>
  <c r="BG86"/>
  <c r="BF86"/>
  <c r="T86"/>
  <c r="R86"/>
  <c r="P86"/>
  <c r="J82"/>
  <c r="F81"/>
  <c r="F79"/>
  <c r="E77"/>
  <c r="J59"/>
  <c r="F58"/>
  <c r="F56"/>
  <c r="E54"/>
  <c r="J23"/>
  <c r="E23"/>
  <c r="J81"/>
  <c r="J22"/>
  <c r="J20"/>
  <c r="E20"/>
  <c r="F82"/>
  <c r="J19"/>
  <c r="J14"/>
  <c r="J79"/>
  <c r="E7"/>
  <c r="E50"/>
  <c i="6" r="J39"/>
  <c r="J38"/>
  <c i="1" r="AY63"/>
  <c i="6" r="J37"/>
  <c i="1" r="AX63"/>
  <c i="6" r="BI148"/>
  <c r="BH148"/>
  <c r="BG148"/>
  <c r="BF148"/>
  <c r="T148"/>
  <c r="R148"/>
  <c r="P148"/>
  <c r="BI145"/>
  <c r="BH145"/>
  <c r="BG145"/>
  <c r="BF145"/>
  <c r="T145"/>
  <c r="R145"/>
  <c r="P145"/>
  <c r="BI142"/>
  <c r="BH142"/>
  <c r="BG142"/>
  <c r="BF142"/>
  <c r="T142"/>
  <c r="R142"/>
  <c r="P142"/>
  <c r="BI139"/>
  <c r="BH139"/>
  <c r="BG139"/>
  <c r="BF139"/>
  <c r="T139"/>
  <c r="R139"/>
  <c r="P139"/>
  <c r="BI137"/>
  <c r="BH137"/>
  <c r="BG137"/>
  <c r="BF137"/>
  <c r="T137"/>
  <c r="R137"/>
  <c r="P137"/>
  <c r="BI134"/>
  <c r="BH134"/>
  <c r="BG134"/>
  <c r="BF134"/>
  <c r="T134"/>
  <c r="R134"/>
  <c r="P134"/>
  <c r="BI130"/>
  <c r="BH130"/>
  <c r="BG130"/>
  <c r="BF130"/>
  <c r="T130"/>
  <c r="R130"/>
  <c r="P130"/>
  <c r="BI126"/>
  <c r="BH126"/>
  <c r="BG126"/>
  <c r="BF126"/>
  <c r="T126"/>
  <c r="R126"/>
  <c r="P126"/>
  <c r="BI123"/>
  <c r="BH123"/>
  <c r="BG123"/>
  <c r="BF123"/>
  <c r="T123"/>
  <c r="R123"/>
  <c r="P123"/>
  <c r="BI120"/>
  <c r="BH120"/>
  <c r="BG120"/>
  <c r="BF120"/>
  <c r="T120"/>
  <c r="R120"/>
  <c r="P120"/>
  <c r="BI118"/>
  <c r="BH118"/>
  <c r="BG118"/>
  <c r="BF118"/>
  <c r="T118"/>
  <c r="R118"/>
  <c r="P118"/>
  <c r="BI115"/>
  <c r="BH115"/>
  <c r="BG115"/>
  <c r="BF115"/>
  <c r="T115"/>
  <c r="R115"/>
  <c r="P115"/>
  <c r="BI112"/>
  <c r="BH112"/>
  <c r="BG112"/>
  <c r="BF112"/>
  <c r="T112"/>
  <c r="R112"/>
  <c r="P112"/>
  <c r="BI110"/>
  <c r="BH110"/>
  <c r="BG110"/>
  <c r="BF110"/>
  <c r="T110"/>
  <c r="R110"/>
  <c r="P110"/>
  <c r="BI107"/>
  <c r="BH107"/>
  <c r="BG107"/>
  <c r="BF107"/>
  <c r="T107"/>
  <c r="R107"/>
  <c r="P107"/>
  <c r="BI102"/>
  <c r="BH102"/>
  <c r="BG102"/>
  <c r="BF102"/>
  <c r="T102"/>
  <c r="R102"/>
  <c r="P102"/>
  <c r="BI99"/>
  <c r="BH99"/>
  <c r="BG99"/>
  <c r="BF99"/>
  <c r="T99"/>
  <c r="R99"/>
  <c r="P99"/>
  <c r="BI96"/>
  <c r="BH96"/>
  <c r="BG96"/>
  <c r="BF96"/>
  <c r="T96"/>
  <c r="R96"/>
  <c r="P96"/>
  <c r="BI94"/>
  <c r="BH94"/>
  <c r="BG94"/>
  <c r="BF94"/>
  <c r="T94"/>
  <c r="R94"/>
  <c r="P94"/>
  <c r="BI91"/>
  <c r="BH91"/>
  <c r="BG91"/>
  <c r="BF91"/>
  <c r="T91"/>
  <c r="R91"/>
  <c r="P91"/>
  <c r="BI86"/>
  <c r="BH86"/>
  <c r="BG86"/>
  <c r="BF86"/>
  <c r="T86"/>
  <c r="R86"/>
  <c r="P86"/>
  <c r="J82"/>
  <c r="F81"/>
  <c r="F79"/>
  <c r="E77"/>
  <c r="J59"/>
  <c r="F58"/>
  <c r="F56"/>
  <c r="E54"/>
  <c r="J23"/>
  <c r="E23"/>
  <c r="J58"/>
  <c r="J22"/>
  <c r="J20"/>
  <c r="E20"/>
  <c r="F82"/>
  <c r="J19"/>
  <c r="J14"/>
  <c r="J79"/>
  <c r="E7"/>
  <c r="E50"/>
  <c i="5" r="J39"/>
  <c r="J38"/>
  <c i="1" r="AY61"/>
  <c i="5" r="J37"/>
  <c i="1" r="AX61"/>
  <c i="5" r="BI146"/>
  <c r="BH146"/>
  <c r="BG146"/>
  <c r="BF146"/>
  <c r="T146"/>
  <c r="R146"/>
  <c r="P146"/>
  <c r="BI143"/>
  <c r="BH143"/>
  <c r="BG143"/>
  <c r="BF143"/>
  <c r="T143"/>
  <c r="R143"/>
  <c r="P143"/>
  <c r="BI140"/>
  <c r="BH140"/>
  <c r="BG140"/>
  <c r="BF140"/>
  <c r="T140"/>
  <c r="R140"/>
  <c r="P140"/>
  <c r="BI137"/>
  <c r="BH137"/>
  <c r="BG137"/>
  <c r="BF137"/>
  <c r="T137"/>
  <c r="R137"/>
  <c r="P137"/>
  <c r="BI135"/>
  <c r="BH135"/>
  <c r="BG135"/>
  <c r="BF135"/>
  <c r="T135"/>
  <c r="R135"/>
  <c r="P135"/>
  <c r="BI132"/>
  <c r="BH132"/>
  <c r="BG132"/>
  <c r="BF132"/>
  <c r="T132"/>
  <c r="R132"/>
  <c r="P132"/>
  <c r="BI128"/>
  <c r="BH128"/>
  <c r="BG128"/>
  <c r="BF128"/>
  <c r="T128"/>
  <c r="R128"/>
  <c r="P128"/>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10"/>
  <c r="BH110"/>
  <c r="BG110"/>
  <c r="BF110"/>
  <c r="T110"/>
  <c r="R110"/>
  <c r="P110"/>
  <c r="BI107"/>
  <c r="BH107"/>
  <c r="BG107"/>
  <c r="BF107"/>
  <c r="T107"/>
  <c r="R107"/>
  <c r="P107"/>
  <c r="BI102"/>
  <c r="BH102"/>
  <c r="BG102"/>
  <c r="BF102"/>
  <c r="T102"/>
  <c r="R102"/>
  <c r="P102"/>
  <c r="BI99"/>
  <c r="BH99"/>
  <c r="BG99"/>
  <c r="BF99"/>
  <c r="T99"/>
  <c r="R99"/>
  <c r="P99"/>
  <c r="BI96"/>
  <c r="BH96"/>
  <c r="BG96"/>
  <c r="BF96"/>
  <c r="T96"/>
  <c r="R96"/>
  <c r="P96"/>
  <c r="BI94"/>
  <c r="BH94"/>
  <c r="BG94"/>
  <c r="BF94"/>
  <c r="T94"/>
  <c r="R94"/>
  <c r="P94"/>
  <c r="BI91"/>
  <c r="BH91"/>
  <c r="BG91"/>
  <c r="BF91"/>
  <c r="T91"/>
  <c r="R91"/>
  <c r="P91"/>
  <c r="BI86"/>
  <c r="BH86"/>
  <c r="BG86"/>
  <c r="BF86"/>
  <c r="T86"/>
  <c r="R86"/>
  <c r="P86"/>
  <c r="J82"/>
  <c r="F81"/>
  <c r="F79"/>
  <c r="E77"/>
  <c r="J59"/>
  <c r="F58"/>
  <c r="F56"/>
  <c r="E54"/>
  <c r="J23"/>
  <c r="E23"/>
  <c r="J81"/>
  <c r="J22"/>
  <c r="J20"/>
  <c r="E20"/>
  <c r="F82"/>
  <c r="J19"/>
  <c r="J14"/>
  <c r="J56"/>
  <c r="E7"/>
  <c r="E50"/>
  <c i="4" r="J39"/>
  <c r="J38"/>
  <c i="1" r="AY59"/>
  <c i="4" r="J37"/>
  <c i="1" r="AX59"/>
  <c i="4" r="BI146"/>
  <c r="BH146"/>
  <c r="BG146"/>
  <c r="BF146"/>
  <c r="T146"/>
  <c r="R146"/>
  <c r="P146"/>
  <c r="BI143"/>
  <c r="BH143"/>
  <c r="BG143"/>
  <c r="BF143"/>
  <c r="T143"/>
  <c r="R143"/>
  <c r="P143"/>
  <c r="BI140"/>
  <c r="BH140"/>
  <c r="BG140"/>
  <c r="BF140"/>
  <c r="T140"/>
  <c r="R140"/>
  <c r="P140"/>
  <c r="BI137"/>
  <c r="BH137"/>
  <c r="BG137"/>
  <c r="BF137"/>
  <c r="T137"/>
  <c r="R137"/>
  <c r="P137"/>
  <c r="BI135"/>
  <c r="BH135"/>
  <c r="BG135"/>
  <c r="BF135"/>
  <c r="T135"/>
  <c r="R135"/>
  <c r="P135"/>
  <c r="BI132"/>
  <c r="BH132"/>
  <c r="BG132"/>
  <c r="BF132"/>
  <c r="T132"/>
  <c r="R132"/>
  <c r="P132"/>
  <c r="BI128"/>
  <c r="BH128"/>
  <c r="BG128"/>
  <c r="BF128"/>
  <c r="T128"/>
  <c r="R128"/>
  <c r="P128"/>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10"/>
  <c r="BH110"/>
  <c r="BG110"/>
  <c r="BF110"/>
  <c r="T110"/>
  <c r="R110"/>
  <c r="P110"/>
  <c r="BI107"/>
  <c r="BH107"/>
  <c r="BG107"/>
  <c r="BF107"/>
  <c r="T107"/>
  <c r="R107"/>
  <c r="P107"/>
  <c r="BI102"/>
  <c r="BH102"/>
  <c r="BG102"/>
  <c r="BF102"/>
  <c r="T102"/>
  <c r="R102"/>
  <c r="P102"/>
  <c r="BI99"/>
  <c r="BH99"/>
  <c r="BG99"/>
  <c r="BF99"/>
  <c r="T99"/>
  <c r="R99"/>
  <c r="P99"/>
  <c r="BI96"/>
  <c r="BH96"/>
  <c r="BG96"/>
  <c r="BF96"/>
  <c r="T96"/>
  <c r="R96"/>
  <c r="P96"/>
  <c r="BI94"/>
  <c r="BH94"/>
  <c r="BG94"/>
  <c r="BF94"/>
  <c r="T94"/>
  <c r="R94"/>
  <c r="P94"/>
  <c r="BI91"/>
  <c r="BH91"/>
  <c r="BG91"/>
  <c r="BF91"/>
  <c r="T91"/>
  <c r="R91"/>
  <c r="P91"/>
  <c r="BI86"/>
  <c r="BH86"/>
  <c r="BG86"/>
  <c r="BF86"/>
  <c r="T86"/>
  <c r="R86"/>
  <c r="P86"/>
  <c r="J82"/>
  <c r="F81"/>
  <c r="F79"/>
  <c r="E77"/>
  <c r="J59"/>
  <c r="F58"/>
  <c r="F56"/>
  <c r="E54"/>
  <c r="J23"/>
  <c r="E23"/>
  <c r="J58"/>
  <c r="J22"/>
  <c r="J20"/>
  <c r="E20"/>
  <c r="F59"/>
  <c r="J19"/>
  <c r="J14"/>
  <c r="J56"/>
  <c r="E7"/>
  <c r="E50"/>
  <c i="3" r="J39"/>
  <c r="J38"/>
  <c i="1" r="AY57"/>
  <c i="3" r="J37"/>
  <c i="1" r="AX57"/>
  <c i="3" r="BI90"/>
  <c r="BH90"/>
  <c r="BG90"/>
  <c r="BF90"/>
  <c r="T90"/>
  <c r="R90"/>
  <c r="P90"/>
  <c r="BI88"/>
  <c r="BH88"/>
  <c r="BG88"/>
  <c r="BF88"/>
  <c r="T88"/>
  <c r="R88"/>
  <c r="P88"/>
  <c r="BI86"/>
  <c r="BH86"/>
  <c r="BG86"/>
  <c r="BF86"/>
  <c r="T86"/>
  <c r="R86"/>
  <c r="P86"/>
  <c r="J82"/>
  <c r="F81"/>
  <c r="F79"/>
  <c r="E77"/>
  <c r="J59"/>
  <c r="F58"/>
  <c r="F56"/>
  <c r="E54"/>
  <c r="J23"/>
  <c r="E23"/>
  <c r="J58"/>
  <c r="J22"/>
  <c r="J20"/>
  <c r="E20"/>
  <c r="F59"/>
  <c r="J19"/>
  <c r="J14"/>
  <c r="J56"/>
  <c r="E7"/>
  <c r="E50"/>
  <c i="2" r="J39"/>
  <c r="J38"/>
  <c i="1" r="AY56"/>
  <c i="2" r="J37"/>
  <c i="1" r="AX56"/>
  <c i="2" r="BI205"/>
  <c r="BH205"/>
  <c r="BG205"/>
  <c r="BF205"/>
  <c r="T205"/>
  <c r="R205"/>
  <c r="P205"/>
  <c r="BI203"/>
  <c r="BH203"/>
  <c r="BG203"/>
  <c r="BF203"/>
  <c r="T203"/>
  <c r="R203"/>
  <c r="P203"/>
  <c r="BI200"/>
  <c r="BH200"/>
  <c r="BG200"/>
  <c r="BF200"/>
  <c r="T200"/>
  <c r="R200"/>
  <c r="P200"/>
  <c r="BI197"/>
  <c r="BH197"/>
  <c r="BG197"/>
  <c r="BF197"/>
  <c r="T197"/>
  <c r="R197"/>
  <c r="P197"/>
  <c r="BI195"/>
  <c r="BH195"/>
  <c r="BG195"/>
  <c r="BF195"/>
  <c r="T195"/>
  <c r="R195"/>
  <c r="P195"/>
  <c r="BI192"/>
  <c r="BH192"/>
  <c r="BG192"/>
  <c r="BF192"/>
  <c r="T192"/>
  <c r="R192"/>
  <c r="P192"/>
  <c r="BI188"/>
  <c r="BH188"/>
  <c r="BG188"/>
  <c r="BF188"/>
  <c r="T188"/>
  <c r="R188"/>
  <c r="P188"/>
  <c r="BI185"/>
  <c r="BH185"/>
  <c r="BG185"/>
  <c r="BF185"/>
  <c r="T185"/>
  <c r="R185"/>
  <c r="P185"/>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4"/>
  <c r="BH164"/>
  <c r="BG164"/>
  <c r="BF164"/>
  <c r="T164"/>
  <c r="R164"/>
  <c r="P164"/>
  <c r="BI162"/>
  <c r="BH162"/>
  <c r="BG162"/>
  <c r="BF162"/>
  <c r="T162"/>
  <c r="R162"/>
  <c r="P162"/>
  <c r="BI159"/>
  <c r="BH159"/>
  <c r="BG159"/>
  <c r="BF159"/>
  <c r="T159"/>
  <c r="R159"/>
  <c r="P159"/>
  <c r="BI157"/>
  <c r="BH157"/>
  <c r="BG157"/>
  <c r="BF157"/>
  <c r="T157"/>
  <c r="R157"/>
  <c r="P157"/>
  <c r="BI155"/>
  <c r="BH155"/>
  <c r="BG155"/>
  <c r="BF155"/>
  <c r="T155"/>
  <c r="R155"/>
  <c r="P155"/>
  <c r="BI152"/>
  <c r="BH152"/>
  <c r="BG152"/>
  <c r="BF152"/>
  <c r="T152"/>
  <c r="R152"/>
  <c r="P152"/>
  <c r="BI149"/>
  <c r="BH149"/>
  <c r="BG149"/>
  <c r="BF149"/>
  <c r="T149"/>
  <c r="R149"/>
  <c r="P149"/>
  <c r="BI146"/>
  <c r="BH146"/>
  <c r="BG146"/>
  <c r="BF146"/>
  <c r="T146"/>
  <c r="R146"/>
  <c r="P146"/>
  <c r="BI144"/>
  <c r="BH144"/>
  <c r="BG144"/>
  <c r="BF144"/>
  <c r="T144"/>
  <c r="R144"/>
  <c r="P144"/>
  <c r="BI141"/>
  <c r="BH141"/>
  <c r="BG141"/>
  <c r="BF141"/>
  <c r="T141"/>
  <c r="R141"/>
  <c r="P141"/>
  <c r="BI139"/>
  <c r="BH139"/>
  <c r="BG139"/>
  <c r="BF139"/>
  <c r="T139"/>
  <c r="R139"/>
  <c r="P139"/>
  <c r="BI136"/>
  <c r="BH136"/>
  <c r="BG136"/>
  <c r="BF136"/>
  <c r="T136"/>
  <c r="R136"/>
  <c r="P136"/>
  <c r="BI134"/>
  <c r="BH134"/>
  <c r="BG134"/>
  <c r="BF134"/>
  <c r="T134"/>
  <c r="R134"/>
  <c r="P134"/>
  <c r="BI132"/>
  <c r="BH132"/>
  <c r="BG132"/>
  <c r="BF132"/>
  <c r="T132"/>
  <c r="R132"/>
  <c r="P132"/>
  <c r="BI130"/>
  <c r="BH130"/>
  <c r="BG130"/>
  <c r="BF130"/>
  <c r="T130"/>
  <c r="R130"/>
  <c r="P130"/>
  <c r="BI127"/>
  <c r="BH127"/>
  <c r="BG127"/>
  <c r="BF127"/>
  <c r="T127"/>
  <c r="R127"/>
  <c r="P127"/>
  <c r="BI124"/>
  <c r="BH124"/>
  <c r="BG124"/>
  <c r="BF124"/>
  <c r="T124"/>
  <c r="R124"/>
  <c r="P124"/>
  <c r="BI122"/>
  <c r="BH122"/>
  <c r="BG122"/>
  <c r="BF122"/>
  <c r="T122"/>
  <c r="R122"/>
  <c r="P122"/>
  <c r="BI119"/>
  <c r="BH119"/>
  <c r="BG119"/>
  <c r="BF119"/>
  <c r="T119"/>
  <c r="R119"/>
  <c r="P119"/>
  <c r="BI117"/>
  <c r="BH117"/>
  <c r="BG117"/>
  <c r="BF117"/>
  <c r="T117"/>
  <c r="R117"/>
  <c r="P117"/>
  <c r="BI112"/>
  <c r="BH112"/>
  <c r="BG112"/>
  <c r="BF112"/>
  <c r="T112"/>
  <c r="R112"/>
  <c r="P112"/>
  <c r="BI108"/>
  <c r="BH108"/>
  <c r="BG108"/>
  <c r="BF108"/>
  <c r="T108"/>
  <c r="R108"/>
  <c r="P108"/>
  <c r="BI105"/>
  <c r="BH105"/>
  <c r="BG105"/>
  <c r="BF105"/>
  <c r="T105"/>
  <c r="R105"/>
  <c r="P105"/>
  <c r="BI102"/>
  <c r="BH102"/>
  <c r="BG102"/>
  <c r="BF102"/>
  <c r="T102"/>
  <c r="R102"/>
  <c r="P102"/>
  <c r="BI99"/>
  <c r="BH99"/>
  <c r="BG99"/>
  <c r="BF99"/>
  <c r="T99"/>
  <c r="R99"/>
  <c r="P99"/>
  <c r="BI97"/>
  <c r="BH97"/>
  <c r="BG97"/>
  <c r="BF97"/>
  <c r="T97"/>
  <c r="R97"/>
  <c r="P97"/>
  <c r="BI94"/>
  <c r="BH94"/>
  <c r="BG94"/>
  <c r="BF94"/>
  <c r="T94"/>
  <c r="R94"/>
  <c r="P94"/>
  <c r="BI91"/>
  <c r="BH91"/>
  <c r="BG91"/>
  <c r="BF91"/>
  <c r="T91"/>
  <c r="R91"/>
  <c r="P91"/>
  <c r="BI86"/>
  <c r="BH86"/>
  <c r="BG86"/>
  <c r="BF86"/>
  <c r="T86"/>
  <c r="R86"/>
  <c r="P86"/>
  <c r="J82"/>
  <c r="F81"/>
  <c r="F79"/>
  <c r="E77"/>
  <c r="J59"/>
  <c r="F58"/>
  <c r="F56"/>
  <c r="E54"/>
  <c r="J23"/>
  <c r="E23"/>
  <c r="J81"/>
  <c r="J22"/>
  <c r="J20"/>
  <c r="E20"/>
  <c r="F82"/>
  <c r="J19"/>
  <c r="J14"/>
  <c r="J79"/>
  <c r="E7"/>
  <c r="E73"/>
  <c i="1" r="L50"/>
  <c r="AM50"/>
  <c r="AM49"/>
  <c r="L49"/>
  <c r="AM47"/>
  <c r="L47"/>
  <c r="L45"/>
  <c r="L44"/>
  <c i="2" r="BK152"/>
  <c i="4" r="BK107"/>
  <c i="5" r="J115"/>
  <c i="9" r="BK94"/>
  <c i="2" r="BK149"/>
  <c i="4" r="BK124"/>
  <c r="J112"/>
  <c i="5" r="BK137"/>
  <c i="6" r="J137"/>
  <c i="7" r="J110"/>
  <c i="8" r="J88"/>
  <c i="2" r="BK181"/>
  <c r="J149"/>
  <c r="BK99"/>
  <c i="4" r="J107"/>
  <c i="5" r="J86"/>
  <c i="6" r="J148"/>
  <c r="BK107"/>
  <c r="BK91"/>
  <c i="7" r="BK153"/>
  <c r="BK138"/>
  <c r="BK104"/>
  <c r="BK130"/>
  <c i="9" r="BK86"/>
  <c i="2" r="BK139"/>
  <c r="J112"/>
  <c i="1" r="AS64"/>
  <c i="7" r="BK100"/>
  <c i="9" r="J90"/>
  <c i="2" r="J197"/>
  <c r="BK192"/>
  <c r="J162"/>
  <c r="J144"/>
  <c r="J102"/>
  <c i="4" r="BK112"/>
  <c r="J110"/>
  <c i="5" r="J146"/>
  <c r="BK107"/>
  <c i="6" r="BK86"/>
  <c i="7" r="J113"/>
  <c r="J130"/>
  <c i="8" r="BK88"/>
  <c i="2" r="BK185"/>
  <c r="BK130"/>
  <c r="J99"/>
  <c i="4" r="J121"/>
  <c i="5" r="BK132"/>
  <c r="BK86"/>
  <c i="6" r="J86"/>
  <c i="7" r="J116"/>
  <c i="9" r="BK100"/>
  <c i="2" r="BK144"/>
  <c r="BK105"/>
  <c i="4" r="BK137"/>
  <c r="BK94"/>
  <c i="5" r="J118"/>
  <c i="6" r="J142"/>
  <c i="7" r="BK126"/>
  <c r="BK148"/>
  <c i="2" r="BK162"/>
  <c i="4" r="J146"/>
  <c i="6" r="J123"/>
  <c i="2" r="BK203"/>
  <c r="BK155"/>
  <c r="J119"/>
  <c i="4" r="BK140"/>
  <c r="J140"/>
  <c i="5" r="BK102"/>
  <c i="6" r="J126"/>
  <c i="7" r="J148"/>
  <c r="J86"/>
  <c i="9" r="J100"/>
  <c i="2" r="BK141"/>
  <c i="4" r="J94"/>
  <c r="BK121"/>
  <c i="5" r="J121"/>
  <c i="7" r="BK113"/>
  <c i="2" r="J157"/>
  <c r="J127"/>
  <c r="BK97"/>
  <c i="4" r="BK96"/>
  <c r="J135"/>
  <c i="5" r="BK143"/>
  <c i="6" r="J115"/>
  <c r="J118"/>
  <c i="7" r="BK116"/>
  <c i="9" r="J86"/>
  <c i="2" r="BK197"/>
  <c r="J166"/>
  <c r="J155"/>
  <c r="J117"/>
  <c i="1" r="AS62"/>
  <c i="4" r="BK99"/>
  <c i="5" r="BK91"/>
  <c r="J135"/>
  <c i="6" r="J96"/>
  <c i="7" r="J135"/>
  <c r="J90"/>
  <c i="2" r="J205"/>
  <c r="BK157"/>
  <c r="J91"/>
  <c i="4" r="BK86"/>
  <c i="5" r="BK99"/>
  <c r="J128"/>
  <c i="6" r="J94"/>
  <c i="7" r="J153"/>
  <c i="9" r="BK103"/>
  <c i="1" r="AS55"/>
  <c i="2" r="BK102"/>
  <c i="5" r="J96"/>
  <c i="6" r="J145"/>
  <c r="J110"/>
  <c i="7" r="BK150"/>
  <c i="9" r="J103"/>
  <c i="2" r="J169"/>
  <c r="BK94"/>
  <c i="4" r="J137"/>
  <c r="J86"/>
  <c i="5" r="J112"/>
  <c i="6" r="J99"/>
  <c i="7" r="J96"/>
  <c r="BK128"/>
  <c i="9" r="J97"/>
  <c i="2" r="BK172"/>
  <c r="J124"/>
  <c i="4" r="BK102"/>
  <c r="J115"/>
  <c i="5" r="BK96"/>
  <c r="BK94"/>
  <c i="6" r="BK142"/>
  <c i="7" r="BK120"/>
  <c i="2" r="J122"/>
  <c i="3" r="J90"/>
  <c i="5" r="J102"/>
  <c i="6" r="BK148"/>
  <c i="2" r="BK195"/>
  <c r="J159"/>
  <c r="BK124"/>
  <c r="F37"/>
  <c i="7" r="BK98"/>
  <c i="9" r="BK88"/>
  <c i="2" r="J200"/>
  <c r="BK127"/>
  <c i="3" r="BK88"/>
  <c i="4" r="J132"/>
  <c i="5" r="BK115"/>
  <c i="6" r="BK123"/>
  <c i="7" r="J102"/>
  <c i="9" r="BK97"/>
  <c i="2" r="BK169"/>
  <c r="BK119"/>
  <c i="1" r="AS60"/>
  <c i="4" r="BK128"/>
  <c i="5" r="BK135"/>
  <c r="J110"/>
  <c r="BK110"/>
  <c i="6" r="BK130"/>
  <c r="J107"/>
  <c i="7" r="BK90"/>
  <c r="BK93"/>
  <c i="9" r="BK90"/>
  <c i="2" r="J195"/>
  <c r="J175"/>
  <c r="BK122"/>
  <c r="J86"/>
  <c i="4" r="J96"/>
  <c i="5" r="BK112"/>
  <c i="6" r="J102"/>
  <c i="7" r="BK135"/>
  <c r="BK86"/>
  <c i="2" r="J181"/>
  <c r="BK132"/>
  <c i="4" r="BK146"/>
  <c r="J124"/>
  <c i="5" r="BK121"/>
  <c i="6" r="J139"/>
  <c i="7" r="BK145"/>
  <c r="J118"/>
  <c i="2" r="BK91"/>
  <c i="3" r="J88"/>
  <c i="5" r="J140"/>
  <c i="7" r="BK123"/>
  <c i="2" r="J192"/>
  <c r="J146"/>
  <c i="4" r="J99"/>
  <c r="BK115"/>
  <c i="5" r="J132"/>
  <c i="6" r="J120"/>
  <c r="J134"/>
  <c i="7" r="BK102"/>
  <c i="2" r="BK188"/>
  <c r="BK134"/>
  <c r="J36"/>
  <c r="J172"/>
  <c i="1" r="AS67"/>
  <c i="3" r="J86"/>
  <c i="4" r="J118"/>
  <c i="5" r="BK146"/>
  <c i="6" r="BK110"/>
  <c i="7" r="J126"/>
  <c i="2" r="BK205"/>
  <c r="J178"/>
  <c r="J152"/>
  <c r="J134"/>
  <c r="BK108"/>
  <c r="F38"/>
  <c i="7" r="J93"/>
  <c r="J98"/>
  <c i="2" r="J188"/>
  <c r="BK136"/>
  <c r="F36"/>
  <c i="6" r="BK102"/>
  <c i="7" r="BK141"/>
  <c i="8" r="J86"/>
  <c i="2" r="J136"/>
  <c i="3" r="BK90"/>
  <c i="6" r="BK112"/>
  <c i="7" r="J123"/>
  <c i="2" r="BK166"/>
  <c r="J132"/>
  <c r="J94"/>
  <c i="4" r="J128"/>
  <c i="5" r="J99"/>
  <c i="6" r="BK115"/>
  <c i="7" r="J104"/>
  <c r="J150"/>
  <c i="9" r="BK92"/>
  <c i="2" r="BK175"/>
  <c r="J130"/>
  <c r="BK86"/>
  <c i="4" r="BK118"/>
  <c i="5" r="J94"/>
  <c r="J143"/>
  <c r="BK124"/>
  <c i="6" r="BK126"/>
  <c r="BK137"/>
  <c r="BK145"/>
  <c r="J112"/>
  <c i="7" r="BK96"/>
  <c r="J100"/>
  <c r="J145"/>
  <c i="9" r="J92"/>
  <c r="J88"/>
  <c i="2" r="J97"/>
  <c i="3" r="BK86"/>
  <c i="4" r="J143"/>
  <c i="5" r="BK140"/>
  <c r="J91"/>
  <c i="6" r="BK120"/>
  <c i="4" r="J102"/>
  <c i="6" r="BK139"/>
  <c i="7" r="J88"/>
  <c i="2" r="J203"/>
  <c r="BK146"/>
  <c r="F39"/>
  <c r="BK178"/>
  <c i="4" r="J91"/>
  <c i="7" r="J138"/>
  <c i="2" r="J185"/>
  <c r="J139"/>
  <c r="J108"/>
  <c i="4" r="BK110"/>
  <c i="5" r="BK128"/>
  <c i="6" r="BK99"/>
  <c r="J91"/>
  <c i="7" r="BK118"/>
  <c i="2" r="BK200"/>
  <c r="J164"/>
  <c r="BK117"/>
  <c i="4" r="BK143"/>
  <c i="5" r="J137"/>
  <c r="BK118"/>
  <c i="6" r="BK94"/>
  <c r="BK96"/>
  <c i="7" r="J141"/>
  <c r="BK88"/>
  <c i="9" r="J94"/>
  <c i="2" r="BK159"/>
  <c r="J141"/>
  <c r="J105"/>
  <c i="1" r="AS58"/>
  <c i="4" r="BK135"/>
  <c r="BK132"/>
  <c i="5" r="J124"/>
  <c i="6" r="BK118"/>
  <c r="BK134"/>
  <c i="7" r="J128"/>
  <c i="8" r="BK86"/>
  <c i="2" r="BK164"/>
  <c r="BK112"/>
  <c i="4" r="BK91"/>
  <c i="5" r="J107"/>
  <c i="6" r="J130"/>
  <c i="7" r="J120"/>
  <c r="BK110"/>
  <c i="9" l="1" r="R85"/>
  <c i="2" r="T85"/>
  <c i="3" r="BK85"/>
  <c r="J85"/>
  <c i="4" r="P85"/>
  <c i="1" r="AU59"/>
  <c i="7" r="P85"/>
  <c i="1" r="AU65"/>
  <c i="8" r="P85"/>
  <c i="1" r="AU66"/>
  <c i="8" r="T85"/>
  <c i="5" r="T85"/>
  <c i="2" r="R85"/>
  <c i="5" r="P85"/>
  <c i="1" r="AU61"/>
  <c i="6" r="R85"/>
  <c i="3" r="T85"/>
  <c i="4" r="BK85"/>
  <c r="J85"/>
  <c i="7" r="BK85"/>
  <c r="J85"/>
  <c r="J63"/>
  <c i="9" r="BK85"/>
  <c r="J85"/>
  <c r="J63"/>
  <c i="2" r="BK85"/>
  <c r="J85"/>
  <c i="3" r="P85"/>
  <c i="1" r="AU57"/>
  <c i="4" r="R85"/>
  <c i="6" r="P85"/>
  <c i="1" r="AU63"/>
  <c i="7" r="R85"/>
  <c i="8" r="BK85"/>
  <c r="J85"/>
  <c r="R85"/>
  <c i="9" r="P85"/>
  <c i="1" r="AU68"/>
  <c i="4" r="T85"/>
  <c i="5" r="BK85"/>
  <c r="J85"/>
  <c r="J63"/>
  <c i="6" r="BK85"/>
  <c r="J85"/>
  <c r="J63"/>
  <c i="2" r="P85"/>
  <c i="1" r="AU56"/>
  <c i="3" r="R85"/>
  <c i="5" r="R85"/>
  <c i="6" r="T85"/>
  <c i="7" r="T85"/>
  <c i="9" r="T85"/>
  <c i="8" r="J63"/>
  <c i="9" r="E50"/>
  <c r="J58"/>
  <c r="BE86"/>
  <c r="BE88"/>
  <c r="BE90"/>
  <c r="BE92"/>
  <c r="BE94"/>
  <c r="BE103"/>
  <c r="F59"/>
  <c r="BE100"/>
  <c r="J56"/>
  <c r="BE97"/>
  <c i="8" r="J56"/>
  <c r="BE86"/>
  <c r="BE88"/>
  <c r="J81"/>
  <c r="E50"/>
  <c r="F59"/>
  <c i="7" r="BE96"/>
  <c r="BE100"/>
  <c r="F59"/>
  <c r="BE93"/>
  <c r="BE120"/>
  <c r="BE135"/>
  <c r="BE153"/>
  <c r="J58"/>
  <c r="BE141"/>
  <c r="BE145"/>
  <c r="BE148"/>
  <c r="BE150"/>
  <c r="BE104"/>
  <c r="BE110"/>
  <c r="BE113"/>
  <c r="J56"/>
  <c r="BE86"/>
  <c r="BE88"/>
  <c r="BE90"/>
  <c r="BE123"/>
  <c r="E73"/>
  <c r="BE130"/>
  <c r="BE98"/>
  <c r="BE102"/>
  <c r="BE116"/>
  <c r="BE118"/>
  <c r="BE126"/>
  <c r="BE128"/>
  <c r="BE138"/>
  <c i="6" r="J56"/>
  <c r="BE94"/>
  <c r="BE96"/>
  <c r="BE130"/>
  <c r="E73"/>
  <c r="BE86"/>
  <c r="BE115"/>
  <c r="BE145"/>
  <c r="BE99"/>
  <c r="BE102"/>
  <c r="BE118"/>
  <c r="BE137"/>
  <c r="BE139"/>
  <c r="BE107"/>
  <c r="BE110"/>
  <c r="BE112"/>
  <c r="BE142"/>
  <c r="F59"/>
  <c r="J81"/>
  <c r="BE120"/>
  <c r="BE126"/>
  <c r="BE134"/>
  <c r="BE148"/>
  <c r="BE91"/>
  <c r="BE123"/>
  <c i="5" r="J58"/>
  <c r="J79"/>
  <c r="BE146"/>
  <c r="F59"/>
  <c r="BE91"/>
  <c r="BE137"/>
  <c r="BE102"/>
  <c r="BE107"/>
  <c r="BE115"/>
  <c r="BE124"/>
  <c r="BE99"/>
  <c r="BE110"/>
  <c r="BE132"/>
  <c r="BE140"/>
  <c r="BE143"/>
  <c i="4" r="J63"/>
  <c i="5" r="E73"/>
  <c r="BE86"/>
  <c r="BE96"/>
  <c r="BE112"/>
  <c r="BE135"/>
  <c r="BE94"/>
  <c r="BE118"/>
  <c r="BE128"/>
  <c r="BE121"/>
  <c i="4" r="J79"/>
  <c r="BE146"/>
  <c r="E73"/>
  <c r="J81"/>
  <c r="BE86"/>
  <c r="BE102"/>
  <c r="BE110"/>
  <c r="BE112"/>
  <c r="BE115"/>
  <c r="BE118"/>
  <c r="BE124"/>
  <c r="BE135"/>
  <c r="BE137"/>
  <c r="BE140"/>
  <c i="3" r="J63"/>
  <c i="4" r="F82"/>
  <c r="BE94"/>
  <c r="BE96"/>
  <c r="BE128"/>
  <c r="BE132"/>
  <c r="BE143"/>
  <c r="BE91"/>
  <c r="BE107"/>
  <c r="BE99"/>
  <c r="BE121"/>
  <c i="3" r="E73"/>
  <c i="2" r="J63"/>
  <c i="3" r="J79"/>
  <c r="F82"/>
  <c r="J81"/>
  <c r="BE86"/>
  <c r="BE88"/>
  <c r="BE90"/>
  <c i="1" r="AW56"/>
  <c r="BA56"/>
  <c r="BB56"/>
  <c r="BC56"/>
  <c i="2" r="E50"/>
  <c r="J56"/>
  <c r="J58"/>
  <c r="F59"/>
  <c r="BE86"/>
  <c r="BE91"/>
  <c r="BE94"/>
  <c r="BE97"/>
  <c r="BE99"/>
  <c r="BE102"/>
  <c r="BE105"/>
  <c r="BE108"/>
  <c r="BE112"/>
  <c r="BE117"/>
  <c r="BE119"/>
  <c r="BE122"/>
  <c r="BE124"/>
  <c r="BE127"/>
  <c r="BE130"/>
  <c r="BE132"/>
  <c r="BE134"/>
  <c r="BE136"/>
  <c r="BE139"/>
  <c r="BE141"/>
  <c r="BE144"/>
  <c r="BE146"/>
  <c r="BE149"/>
  <c r="BE152"/>
  <c r="BE155"/>
  <c r="BE157"/>
  <c r="BE159"/>
  <c r="BE162"/>
  <c r="BE164"/>
  <c r="BE166"/>
  <c r="BE169"/>
  <c r="BE172"/>
  <c r="BE175"/>
  <c r="BE178"/>
  <c r="BE181"/>
  <c r="BE185"/>
  <c r="BE188"/>
  <c r="BE192"/>
  <c r="BE195"/>
  <c r="BE197"/>
  <c r="BE200"/>
  <c r="BE203"/>
  <c r="BE205"/>
  <c i="1" r="BD56"/>
  <c i="3" r="J32"/>
  <c i="8" r="J32"/>
  <c i="3" r="F37"/>
  <c i="1" r="BB57"/>
  <c r="BB55"/>
  <c i="8" r="J36"/>
  <c i="1" r="AW66"/>
  <c r="AU58"/>
  <c i="4" r="J36"/>
  <c i="1" r="AW59"/>
  <c i="7" r="F38"/>
  <c i="1" r="BC65"/>
  <c i="8" r="F36"/>
  <c i="1" r="BA66"/>
  <c i="9" r="F39"/>
  <c i="1" r="BD68"/>
  <c r="BD67"/>
  <c i="8" r="F37"/>
  <c i="1" r="BB66"/>
  <c i="4" r="F38"/>
  <c i="1" r="BC59"/>
  <c r="BC58"/>
  <c r="AY58"/>
  <c i="4" r="J32"/>
  <c i="5" r="F38"/>
  <c i="1" r="BC61"/>
  <c r="BC60"/>
  <c r="AY60"/>
  <c i="7" r="J36"/>
  <c i="1" r="AW65"/>
  <c i="4" r="F37"/>
  <c i="1" r="BB59"/>
  <c r="BB58"/>
  <c r="AX58"/>
  <c i="5" r="F36"/>
  <c i="1" r="BA61"/>
  <c r="BA60"/>
  <c r="AW60"/>
  <c i="6" r="J32"/>
  <c i="1" r="AU67"/>
  <c i="6" r="J36"/>
  <c i="1" r="AW63"/>
  <c i="3" r="J36"/>
  <c i="1" r="AW57"/>
  <c i="5" r="J36"/>
  <c i="1" r="AW61"/>
  <c i="9" r="F36"/>
  <c i="1" r="BA68"/>
  <c r="BA67"/>
  <c r="AW67"/>
  <c i="3" r="F38"/>
  <c i="1" r="BC57"/>
  <c r="BC55"/>
  <c i="9" r="J36"/>
  <c i="1" r="AW68"/>
  <c i="7" r="J32"/>
  <c i="9" r="F38"/>
  <c i="1" r="BC68"/>
  <c r="BC67"/>
  <c r="AY67"/>
  <c i="3" r="F36"/>
  <c i="1" r="BA57"/>
  <c r="BA55"/>
  <c r="AW55"/>
  <c i="4" r="F39"/>
  <c i="1" r="BD59"/>
  <c r="BD58"/>
  <c r="AU60"/>
  <c r="AS54"/>
  <c i="8" r="F38"/>
  <c i="1" r="BC66"/>
  <c r="AU62"/>
  <c i="6" r="F36"/>
  <c i="1" r="BA63"/>
  <c r="BA62"/>
  <c r="AW62"/>
  <c i="5" r="F39"/>
  <c i="1" r="BD61"/>
  <c r="BD60"/>
  <c i="3" r="F39"/>
  <c i="1" r="BD57"/>
  <c r="BD55"/>
  <c i="6" r="F39"/>
  <c i="1" r="BD63"/>
  <c r="BD62"/>
  <c i="2" r="J32"/>
  <c i="5" r="F37"/>
  <c i="1" r="BB61"/>
  <c r="BB60"/>
  <c r="AX60"/>
  <c i="4" r="F36"/>
  <c i="1" r="BA59"/>
  <c r="BA58"/>
  <c r="AW58"/>
  <c i="7" r="F37"/>
  <c i="1" r="BB65"/>
  <c i="8" r="F39"/>
  <c i="1" r="BD66"/>
  <c i="6" r="F37"/>
  <c i="1" r="BB63"/>
  <c r="BB62"/>
  <c r="AX62"/>
  <c i="7" r="F36"/>
  <c i="1" r="BA65"/>
  <c i="6" r="F38"/>
  <c i="1" r="BC63"/>
  <c r="BC62"/>
  <c r="AY62"/>
  <c i="5" r="J32"/>
  <c i="9" r="F37"/>
  <c i="1" r="BB68"/>
  <c r="BB67"/>
  <c r="AX67"/>
  <c i="7" r="F39"/>
  <c i="1" r="BD65"/>
  <c l="1" r="AG56"/>
  <c r="AG59"/>
  <c r="AG57"/>
  <c r="AG66"/>
  <c r="AG65"/>
  <c r="AG63"/>
  <c r="AG61"/>
  <c i="9" r="J32"/>
  <c i="1" r="AG68"/>
  <c r="AG67"/>
  <c i="2" r="J35"/>
  <c i="1" r="AV56"/>
  <c r="AT56"/>
  <c r="AN56"/>
  <c r="AG58"/>
  <c r="AU55"/>
  <c i="3" r="J35"/>
  <c i="1" r="AV57"/>
  <c r="AT57"/>
  <c r="AN57"/>
  <c i="7" r="J35"/>
  <c i="1" r="AV65"/>
  <c r="AT65"/>
  <c r="AN65"/>
  <c r="AG60"/>
  <c r="BC64"/>
  <c r="AY64"/>
  <c r="BD64"/>
  <c i="9" r="J35"/>
  <c i="1" r="AV68"/>
  <c r="AT68"/>
  <c r="AN68"/>
  <c r="AG62"/>
  <c r="AG64"/>
  <c r="BA64"/>
  <c r="AW64"/>
  <c r="AY55"/>
  <c i="4" r="F35"/>
  <c i="1" r="AZ59"/>
  <c r="AZ58"/>
  <c r="AV58"/>
  <c r="AT58"/>
  <c r="AN58"/>
  <c i="3" r="F35"/>
  <c i="1" r="AZ57"/>
  <c i="6" r="J35"/>
  <c i="1" r="AV63"/>
  <c r="AT63"/>
  <c r="AN63"/>
  <c r="BB64"/>
  <c r="AX64"/>
  <c i="5" r="J35"/>
  <c i="1" r="AV61"/>
  <c r="AT61"/>
  <c r="AN61"/>
  <c i="8" r="J35"/>
  <c i="1" r="AV66"/>
  <c r="AT66"/>
  <c r="AN66"/>
  <c i="6" r="F35"/>
  <c i="1" r="AZ63"/>
  <c r="AZ62"/>
  <c r="AV62"/>
  <c r="AT62"/>
  <c i="4" r="J35"/>
  <c i="1" r="AV59"/>
  <c r="AT59"/>
  <c r="AN59"/>
  <c i="8" r="F35"/>
  <c i="1" r="AZ66"/>
  <c r="AX55"/>
  <c i="7" r="F35"/>
  <c i="1" r="AZ65"/>
  <c r="AU64"/>
  <c i="5" r="F35"/>
  <c i="1" r="AZ61"/>
  <c r="AZ60"/>
  <c r="AV60"/>
  <c r="AT60"/>
  <c i="9" r="F35"/>
  <c i="1" r="AZ68"/>
  <c r="AZ67"/>
  <c r="AV67"/>
  <c r="AT67"/>
  <c r="AN67"/>
  <c i="2" r="F35"/>
  <c i="1" r="AZ56"/>
  <c i="9" l="1" r="J41"/>
  <c i="8" r="J41"/>
  <c i="1" r="AN62"/>
  <c i="7" r="J41"/>
  <c i="1" r="AN60"/>
  <c i="6" r="J41"/>
  <c i="5" r="J41"/>
  <c i="4" r="J41"/>
  <c i="3" r="J41"/>
  <c i="2" r="J41"/>
  <c i="1" r="BB54"/>
  <c r="W31"/>
  <c r="BC54"/>
  <c r="W32"/>
  <c r="AG55"/>
  <c r="BD54"/>
  <c r="W33"/>
  <c r="AU54"/>
  <c r="AZ55"/>
  <c r="AZ64"/>
  <c r="AV64"/>
  <c r="AT64"/>
  <c r="AN64"/>
  <c r="BA54"/>
  <c r="W30"/>
  <c l="1" r="AG54"/>
  <c r="AK26"/>
  <c r="AV55"/>
  <c r="AT55"/>
  <c r="AN55"/>
  <c r="AZ54"/>
  <c r="W29"/>
  <c r="AX54"/>
  <c r="AW54"/>
  <c r="AK30"/>
  <c r="AY54"/>
  <c l="1" r="AV54"/>
  <c r="AK29"/>
  <c r="AK35"/>
  <c l="1" r="AT54"/>
  <c r="AN54"/>
</calcChain>
</file>

<file path=xl/sharedStrings.xml><?xml version="1.0" encoding="utf-8"?>
<sst xmlns="http://schemas.openxmlformats.org/spreadsheetml/2006/main">
  <si>
    <t>Export Komplet</t>
  </si>
  <si>
    <t>VZ</t>
  </si>
  <si>
    <t>2.0</t>
  </si>
  <si>
    <t>ZAMOK</t>
  </si>
  <si>
    <t>False</t>
  </si>
  <si>
    <t>{9a12c6f9-30fb-4e70-b200-e7b671f1e420}</t>
  </si>
  <si>
    <t>0,01</t>
  </si>
  <si>
    <t>21</t>
  </si>
  <si>
    <t>15</t>
  </si>
  <si>
    <t>REKAPITULACE STAVBY</t>
  </si>
  <si>
    <t xml:space="preserve">v ---  níže se nacházejí doplnkové a pomocné údaje k sestavám  --- v</t>
  </si>
  <si>
    <t>Návod na vyplnění</t>
  </si>
  <si>
    <t>0,001</t>
  </si>
  <si>
    <t>Kód:</t>
  </si>
  <si>
    <t>65423015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</si>
  <si>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</si>
  <si>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</si>
  <si>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Čištění kolejového lože v úseku Klatovy - Přeštice</t>
  </si>
  <si>
    <t>KSO:</t>
  </si>
  <si>
    <t/>
  </si>
  <si>
    <t>CC-CZ:</t>
  </si>
  <si>
    <t>Místo:</t>
  </si>
  <si>
    <t>TO Přeštice</t>
  </si>
  <si>
    <t>Datum:</t>
  </si>
  <si>
    <t>22. 2. 2023</t>
  </si>
  <si>
    <t>Zadavatel:</t>
  </si>
  <si>
    <t>IČ:</t>
  </si>
  <si>
    <t>Správa železnic, s.o. - OŘ Plzeň</t>
  </si>
  <si>
    <t>DIČ:</t>
  </si>
  <si>
    <t>Uchazeč:</t>
  </si>
  <si>
    <t>Vyplň údaj</t>
  </si>
  <si>
    <t>Projektant:</t>
  </si>
  <si>
    <t xml:space="preserve"> </t>
  </si>
  <si>
    <t>True</t>
  </si>
  <si>
    <t>Zpracovatel:</t>
  </si>
  <si>
    <t>Jung</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</si>
  <si>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</si>
  <si>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</si>
  <si>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</si>
  <si>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</si>
  <si>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</si>
  <si>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</si>
  <si>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</si>
  <si>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</si>
  <si>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</si>
  <si>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</si>
  <si>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</si>
  <si>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</si>
  <si>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</si>
  <si>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</si>
  <si>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</si>
  <si>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</si>
  <si>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</si>
  <si>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</si>
  <si>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</si>
  <si>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</si>
  <si>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</si>
  <si>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</si>
  <si>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</si>
  <si>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</si>
  <si>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</si>
  <si>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</si>
  <si>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</si>
  <si>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</si>
  <si>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</si>
  <si>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</si>
  <si>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</si>
  <si>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</si>
  <si>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</si>
  <si>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</si>
  <si>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</si>
  <si>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</si>
  <si>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</si>
  <si>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</si>
  <si>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</si>
  <si>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</si>
  <si>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t>
  </si>
  <si>
    <t>Km 62,636 - 63,483 Červené Poříčí</t>
  </si>
  <si>
    <t>STA</t>
  </si>
  <si>
    <t>1</t>
  </si>
  <si>
    <t>{989fa8b2-5661-4f30-876b-341518ab4aa9}</t>
  </si>
  <si>
    <t>2</t>
  </si>
  <si>
    <t>/</t>
  </si>
  <si>
    <t>SO 1.1</t>
  </si>
  <si>
    <t>Čištění KL</t>
  </si>
  <si>
    <t>Soupis</t>
  </si>
  <si>
    <t>{1dc28470-3c3b-4fba-81fb-e9e34406a831}</t>
  </si>
  <si>
    <t>SO 1.2</t>
  </si>
  <si>
    <t>Materiál objednatele</t>
  </si>
  <si>
    <t>{391529c5-ef3b-4ee3-932c-9859b588d464}</t>
  </si>
  <si>
    <t>SO 2</t>
  </si>
  <si>
    <t>Km 52,377 - 53,120 před Točníkem</t>
  </si>
  <si>
    <t>{1b123482-38df-4877-a9a6-3c588bcb8b63}</t>
  </si>
  <si>
    <t>SO 2.1</t>
  </si>
  <si>
    <t>{28b29e9e-a016-41d8-9940-250d099105a5}</t>
  </si>
  <si>
    <t>SO 3</t>
  </si>
  <si>
    <t>Km 53,510 - 53,800 za Točníkem</t>
  </si>
  <si>
    <t>{21bf2062-b377-4fce-b6be-9ea98c8ea3e5}</t>
  </si>
  <si>
    <t>SO 3.1</t>
  </si>
  <si>
    <t>{d222ad49-ee7e-42de-9d4c-6139ca68886b}</t>
  </si>
  <si>
    <t>SO 4</t>
  </si>
  <si>
    <t>Km 54,615 - 55,500</t>
  </si>
  <si>
    <t>{28176144-f222-44fa-9507-9226054d0816}</t>
  </si>
  <si>
    <t>SO 4.1</t>
  </si>
  <si>
    <t>{645afbba-d654-4ef3-b772-f10849577a75}</t>
  </si>
  <si>
    <t>SO 5</t>
  </si>
  <si>
    <t>Výměna pražců, kolejnic a KL před žst. Přeštice</t>
  </si>
  <si>
    <t>{df12549f-7906-4b19-b3bd-a93ce033f0f4}</t>
  </si>
  <si>
    <t>SO 5.1</t>
  </si>
  <si>
    <t>Výměna pražců, kolejnic a KL</t>
  </si>
  <si>
    <t>{b45f5e39-aef1-406b-b6eb-cb4aea57b2e3}</t>
  </si>
  <si>
    <t>SO 5.2</t>
  </si>
  <si>
    <t>{5b2e5e8d-1fdb-4bbe-a7bb-1d83fbe8a181}</t>
  </si>
  <si>
    <t>SO 6</t>
  </si>
  <si>
    <t>VON</t>
  </si>
  <si>
    <t>{74e8e9b7-ebac-4505-81ec-521d9763f5a8}</t>
  </si>
  <si>
    <t>SO 6.1</t>
  </si>
  <si>
    <t>{d03b9818-0e13-46cc-a966-f0987e6063c9}</t>
  </si>
  <si>
    <t>KRYCÍ LIST SOUPISU PRACÍ</t>
  </si>
  <si>
    <t>Objekt:</t>
  </si>
  <si>
    <t>SO 1 - Km 62,636 - 63,483 Červené Poříčí</t>
  </si>
  <si>
    <t>Soupis:</t>
  </si>
  <si>
    <t>SO 1.1 - Čištění KL</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</si>
  <si>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</si>
  <si>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</si>
  <si>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</si>
  <si>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</si>
  <si>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</si>
  <si>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</si>
  <si>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</si>
  <si>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</si>
  <si>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</si>
  <si>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</si>
  <si>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</si>
  <si>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</si>
  <si>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</si>
  <si>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</si>
  <si>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</si>
  <si>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</si>
  <si>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</si>
  <si>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</si>
  <si>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5905020020</t>
  </si>
  <si>
    <t>Oprava stezky strojně s odstraněním drnu a nánosu přes 10 cm do 20 cm</t>
  </si>
  <si>
    <t>m2</t>
  </si>
  <si>
    <t>Sborník UOŽI 01 2023</t>
  </si>
  <si>
    <t>4</t>
  </si>
  <si>
    <t>ROZPOCET</t>
  </si>
  <si>
    <t>-1475247769</t>
  </si>
  <si>
    <t>PP</t>
  </si>
  <si>
    <t>Oprava stezky strojně s odstraněním drnu a nánosu přes 10 cm do 20 cm. Poznámka: 1. V cenách jsou započteny náklady na odtěžení nánosu stezky a rozprostření výzisku na terén nebo naložení na dopravní prostředek a úprava povrchu stezky.</t>
  </si>
  <si>
    <t>VV</t>
  </si>
  <si>
    <t>470*1"Ps"</t>
  </si>
  <si>
    <t>490*2"Ls"</t>
  </si>
  <si>
    <t>Součet</t>
  </si>
  <si>
    <t>5905025110</t>
  </si>
  <si>
    <t>Doplnění stezky štěrkodrtí souvislé</t>
  </si>
  <si>
    <t>m3</t>
  </si>
  <si>
    <t>1218865880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</si>
  <si>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</si>
  <si>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470*1,5*0,3</t>
  </si>
  <si>
    <t>3</t>
  </si>
  <si>
    <t>5915005030</t>
  </si>
  <si>
    <t>Hloubení rýh nebo jam ručně na železničním spodku třídy těžitelnosti I skupiny 3</t>
  </si>
  <si>
    <t>1931124811</t>
  </si>
  <si>
    <t>Hloubení rýh nebo jam ručně na železničním spodku třídy těžitelnosti I skupiny 3. Poznámka: 1. V cenách jsou započteny náklady na hloubení a uložení výzisku na terén nebo naložení na dopravní prostředek a uložení na úložišti.</t>
  </si>
  <si>
    <t>2*3,5*0,5</t>
  </si>
  <si>
    <t>5905085045</t>
  </si>
  <si>
    <t>Souvislé čištění KL strojně koleje pražce betonové</t>
  </si>
  <si>
    <t>km</t>
  </si>
  <si>
    <t>2069560371</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</si>
  <si>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</si>
  <si>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5</t>
  </si>
  <si>
    <t>5905035110</t>
  </si>
  <si>
    <t>Výměna KL malou těžící mechanizací včetně lavičky pod ložnou plochou pražce lože otevřené</t>
  </si>
  <si>
    <t>-1617555245</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</si>
  <si>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</si>
  <si>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10*3*0,4</t>
  </si>
  <si>
    <t>6</t>
  </si>
  <si>
    <t>5905105030</t>
  </si>
  <si>
    <t>Doplnění KL kamenivem souvisle strojně v koleji</t>
  </si>
  <si>
    <t>289292205</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</si>
  <si>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</si>
  <si>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847*0,9+12</t>
  </si>
  <si>
    <t>7</t>
  </si>
  <si>
    <t>M</t>
  </si>
  <si>
    <t>5955101000</t>
  </si>
  <si>
    <t>Kamenivo drcené štěrk frakce 31,5/63 třídy BI</t>
  </si>
  <si>
    <t>t</t>
  </si>
  <si>
    <t>128</t>
  </si>
  <si>
    <t>-1703229387</t>
  </si>
  <si>
    <t>774,330*1,426</t>
  </si>
  <si>
    <t>8</t>
  </si>
  <si>
    <t>5914020020</t>
  </si>
  <si>
    <t>Čištění otevřených odvodňovacích zařízení strojně příkop nezpevněný</t>
  </si>
  <si>
    <t>-758179213</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</si>
  <si>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</si>
  <si>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130*0,5*0,2"vpravo</t>
  </si>
  <si>
    <t>9</t>
  </si>
  <si>
    <t>5914020010</t>
  </si>
  <si>
    <t>Čištění otevřených odvodňovacích zařízení strojně příkop zpevněný</t>
  </si>
  <si>
    <t>1073765326</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</si>
  <si>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</si>
  <si>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200*0,5*0,3"vlevo</t>
  </si>
  <si>
    <t>(185+20)*0,1*0.4</t>
  </si>
  <si>
    <t>10</t>
  </si>
  <si>
    <t>5906030010</t>
  </si>
  <si>
    <t>Ojedinělá výměna pražce současně s výměnou nebo čištěním KL pražec dřevěný příčný nevystrojený</t>
  </si>
  <si>
    <t>kus</t>
  </si>
  <si>
    <t>-343029348</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</si>
  <si>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</si>
  <si>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11</t>
  </si>
  <si>
    <t>5958158005</t>
  </si>
  <si>
    <t>Podložka pryžová pod patu kolejnice S49 183/126/6</t>
  </si>
  <si>
    <t>807173263</t>
  </si>
  <si>
    <t>806*2</t>
  </si>
  <si>
    <t>12</t>
  </si>
  <si>
    <t>5958158070</t>
  </si>
  <si>
    <t>Podložka polyetylenová pod podkladnici 380/160/2 (S4, R4)</t>
  </si>
  <si>
    <t>-710901025</t>
  </si>
  <si>
    <t>13</t>
  </si>
  <si>
    <t>5958128010</t>
  </si>
  <si>
    <t>Komplety ŽS 4 (šroub RS 1, matice M 24, podložka Fe6, svěrka ŽS4)</t>
  </si>
  <si>
    <t>1370574269</t>
  </si>
  <si>
    <t>84,000*4</t>
  </si>
  <si>
    <t>14</t>
  </si>
  <si>
    <t>5958131070</t>
  </si>
  <si>
    <t>Součásti upevňovací s antikorozní úpravou kroužek pružný dvojitý Fe 6</t>
  </si>
  <si>
    <t>1961867830</t>
  </si>
  <si>
    <t>68*4</t>
  </si>
  <si>
    <t>5910135010</t>
  </si>
  <si>
    <t>Demontáž pražcové kotvy v koleji</t>
  </si>
  <si>
    <t>-690232887</t>
  </si>
  <si>
    <t>Demontáž pražcové kotvy v koleji. Poznámka: 1. V cenách jsou započteny náklady na odstranění kameniva, demontáž, dohození a úpravu kameniva a naložení výzisku na dopravní prostředek.</t>
  </si>
  <si>
    <t>16</t>
  </si>
  <si>
    <t>5906110017</t>
  </si>
  <si>
    <t>Oprava rozdělení pražců příčných betonových posun přes 5 do 10 cm</t>
  </si>
  <si>
    <t>1031062035</t>
  </si>
  <si>
    <t>Oprava rozdělení pražců příčných betonových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</si>
  <si>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17</t>
  </si>
  <si>
    <t>5906035120</t>
  </si>
  <si>
    <t>Souvislá výměna pražců současně s výměnou nebo čištěním KL pražce betonové příčné vystrojené</t>
  </si>
  <si>
    <t>-335957712</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</si>
  <si>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</si>
  <si>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18</t>
  </si>
  <si>
    <t>5908045026</t>
  </si>
  <si>
    <t>Výměna podkladnice čtyři vrtule pražce dřevěné nebo betonové</t>
  </si>
  <si>
    <t>895003022</t>
  </si>
  <si>
    <t>Výměna podkladnice čtyři vrtule pražce dřevěné nebo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</si>
  <si>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34*2</t>
  </si>
  <si>
    <t>19</t>
  </si>
  <si>
    <t>5911707025</t>
  </si>
  <si>
    <t>Demontáž pojistných úhelníků na mostech tvar S49, T, A</t>
  </si>
  <si>
    <t>m</t>
  </si>
  <si>
    <t>582653812</t>
  </si>
  <si>
    <t>Demontáž pojistných úhelníků na mostech tvar S49, T, A. Poznámka: 1. V cenách jsou započteny náklady na demontáž, manipulaci a naložení na dopravní prostředek nebo uložení mimo most.</t>
  </si>
  <si>
    <t>20</t>
  </si>
  <si>
    <t>5907050020</t>
  </si>
  <si>
    <t>Dělení kolejnic řezáním nebo rozbroušením, soustavy S49 nebo T</t>
  </si>
  <si>
    <t>1079266404</t>
  </si>
  <si>
    <t>Dělení kolejnic řezáním nebo rozbroušením, soustavy S49 nebo T. Poznámka: 1. V cenách jsou započteny náklady na manipulaci, podložení, označení a provedení řezu kolejnice.</t>
  </si>
  <si>
    <t>P</t>
  </si>
  <si>
    <t>Poznámka k položce:_x000d_
Řez=kus</t>
  </si>
  <si>
    <t>5910020130</t>
  </si>
  <si>
    <t>Svařování kolejnic termitem plný předehřev standardní spára svar jednotlivý tv. S49</t>
  </si>
  <si>
    <t>svar</t>
  </si>
  <si>
    <t>577521680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</si>
  <si>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</si>
  <si>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22</t>
  </si>
  <si>
    <t>5910040315</t>
  </si>
  <si>
    <t>Umožnění volné dilatace kolejnice demontáž upevňovadel s osazením kluzných podložek</t>
  </si>
  <si>
    <t>845077314</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</si>
  <si>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</si>
  <si>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950*2</t>
  </si>
  <si>
    <t>23</t>
  </si>
  <si>
    <t>5910040415</t>
  </si>
  <si>
    <t>Umožnění volné dilatace kolejnice montáž upevňovadel s odstraněním kluzných podložek</t>
  </si>
  <si>
    <t>-1759458994</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</si>
  <si>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</si>
  <si>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24</t>
  </si>
  <si>
    <t>5909030020</t>
  </si>
  <si>
    <t>Následná úprava GPK koleje směrové a výškové uspořádání pražce betonové</t>
  </si>
  <si>
    <t>-1002201671</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</si>
  <si>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</si>
  <si>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Kilometr koleje=km</t>
  </si>
  <si>
    <t>25</t>
  </si>
  <si>
    <t>5914115330</t>
  </si>
  <si>
    <t>Demontáž nástupištních desek Sudop K (KD,KS) 150</t>
  </si>
  <si>
    <t>-1319493068</t>
  </si>
  <si>
    <t>Demontáž nástupištních desek Sudop K (KD,KS) 150. Poznámka: 1. V cenách jsou započteny náklady na snesení, uložení nebo naložení na dopravní prostředek a uložení na úložišti.</t>
  </si>
  <si>
    <t>26</t>
  </si>
  <si>
    <t>5914120030</t>
  </si>
  <si>
    <t>Demontáž nástupiště úrovňového Tischer jednostranného včetně podložek</t>
  </si>
  <si>
    <t>1524485949</t>
  </si>
  <si>
    <t>Demontáž nástupiště úrovňového Tischer jednostranného včetně podložek. Poznámka: 1. V cenách jsou započteny náklady na snesení dílů i zásypu a jejich uložení na plochu nebo naložení na dopravní prostředek a uložení na úložišti.</t>
  </si>
  <si>
    <t>27</t>
  </si>
  <si>
    <t>5905023020</t>
  </si>
  <si>
    <t>Úprava povrchu stezky rozprostřením štěrkodrtě přes 3 do 5 cm</t>
  </si>
  <si>
    <t>-916862629</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</si>
  <si>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</si>
  <si>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35"úprava povrchu za nástupištními deskami</t>
  </si>
  <si>
    <t>28</t>
  </si>
  <si>
    <t>5955101025</t>
  </si>
  <si>
    <t>Kamenivo drcené drť frakce 4/8</t>
  </si>
  <si>
    <t>1926490949</t>
  </si>
  <si>
    <t>29</t>
  </si>
  <si>
    <t>5914125030</t>
  </si>
  <si>
    <t>Montáž nástupištních desek Sudop K (KD,KS) 150</t>
  </si>
  <si>
    <t>590130097</t>
  </si>
  <si>
    <t>Montáž nástupištních desek Sudop K (KD,KS) 150. Poznámka: 1. V cenách jsou započteny náklady na manipulaci a montáž desek podle vzorového listu. 2. V cenách nejsou obsaženy náklady na dodávku materiálu.</t>
  </si>
  <si>
    <t>30</t>
  </si>
  <si>
    <t>9902900200</t>
  </si>
  <si>
    <t>Naložení objemnějšího kusového materiálu, vybouraných hmot</t>
  </si>
  <si>
    <t>262144</t>
  </si>
  <si>
    <t>268070599</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</si>
  <si>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</si>
  <si>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37,000*0,25"Tischer</t>
  </si>
  <si>
    <t>31</t>
  </si>
  <si>
    <t>9902400200</t>
  </si>
  <si>
    <t>Doprava jednosměrná mechanizací o nosnosti přes 3,5 t objemnějšího kusového materiálu (prefabrikátů, stožárů, výhybek, rozvaděčů, vybouraných hmot atd.) do 20 km</t>
  </si>
  <si>
    <t>-1366476466</t>
  </si>
  <si>
    <t>Doprava jednosměrná mechanizací o nosnosti přes 3,5 t objemnějšího kusového materiálu (prefabrikátů, stožárů, výhybek, rozvaděčů, vybouraných hmot atd.) do 20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</si>
  <si>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9,250"odvoz Tischer do Přeštic</t>
  </si>
  <si>
    <t>32</t>
  </si>
  <si>
    <t>9903200200</t>
  </si>
  <si>
    <t>Přeprava mechanizace na místo prováděných prací o hmotnosti přes 12 t do 200 km</t>
  </si>
  <si>
    <t>-814484228</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</si>
  <si>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</si>
  <si>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7"2xMHS, 1xSČ, 2xASP, 2xSSP"</t>
  </si>
  <si>
    <t>33</t>
  </si>
  <si>
    <t>9909000110</t>
  </si>
  <si>
    <t>Poplatek za uložení výzisku ze štěrkového lože nekontaminovaného</t>
  </si>
  <si>
    <t>1926743020</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</si>
  <si>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</si>
  <si>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668,800*1,8+51,200*1,5"KL+příkopy"</t>
  </si>
  <si>
    <t>34</t>
  </si>
  <si>
    <t>9909000500</t>
  </si>
  <si>
    <t>Poplatek uložení odpadu betonových prefabrikátů</t>
  </si>
  <si>
    <t>-1458734336</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</si>
  <si>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</si>
  <si>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37*0,1"nástupištní desky</t>
  </si>
  <si>
    <t>35</t>
  </si>
  <si>
    <t>9902100200</t>
  </si>
  <si>
    <t>Doprava obousměrná mechanizací o nosnosti přes 3,5 t sypanin (kameniva, písku, suti, dlažebních kostek, atd.) do 20 km</t>
  </si>
  <si>
    <t>175051057</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</si>
  <si>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</si>
  <si>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</si>
  <si>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1280,640"odvoz odpadu na skládku"</t>
  </si>
  <si>
    <t>36</t>
  </si>
  <si>
    <t>9902200200</t>
  </si>
  <si>
    <t>Doprava obousměrná mechanizací o nosnosti přes 3,5 t objemnějšího kusového materiálu (prefabrikátů, stožárů, výhybek, rozvaděčů, vybouraných hmot atd.) do 20 km</t>
  </si>
  <si>
    <t>-1066182164</t>
  </si>
  <si>
    <t>Doprava obousměrná mechanizací o nosnosti přes 3,5 t objemnějšího kusového materiálu (prefabrikátů, stožárů, výhybek, rozvaděčů, vybouraných hmot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</si>
  <si>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3,700"odvoz betonu na skládku</t>
  </si>
  <si>
    <t>37</t>
  </si>
  <si>
    <t>9902100500</t>
  </si>
  <si>
    <t>Doprava obousměrná mechanizací o nosnosti přes 3,5 t sypanin (kameniva, písku, suti, dlažebních kostek, atd.) do 60 km</t>
  </si>
  <si>
    <t>-1126754723</t>
  </si>
  <si>
    <t>Doprava obousměrná mechanizací o nosnosti přes 3,5 t sypanin (kameniva, písku, suti, dlažebních kostek,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</si>
  <si>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1104,195+7,5"doprava kameniva"</t>
  </si>
  <si>
    <t>38</t>
  </si>
  <si>
    <t>9901000700</t>
  </si>
  <si>
    <t>Doprava obousměrná mechanizací o nosnosti do 3,5 t elektrosoučástek, montážního materiálu, kameniva, písku, dlažebních kostek, suti, atd. do 100 km</t>
  </si>
  <si>
    <t>1514744690</t>
  </si>
  <si>
    <t>Doprava obousměrná mechanizací o nosnosti do 3,5 t elektrosoučástek, montážního materiálu, kameniva, písku, dlažebních kostek, suti,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</si>
  <si>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Měrnou jednotkou je kus stroje.</t>
  </si>
  <si>
    <t>39</t>
  </si>
  <si>
    <t>7497651010</t>
  </si>
  <si>
    <t>HZS na trakčním vedení</t>
  </si>
  <si>
    <t>hod</t>
  </si>
  <si>
    <t>64</t>
  </si>
  <si>
    <t>1710520399</t>
  </si>
  <si>
    <t>40</t>
  </si>
  <si>
    <t>7497351560</t>
  </si>
  <si>
    <t>Montáž přímého ukolejnění na elektrizovaných tratích nebo v kolejových obvodech</t>
  </si>
  <si>
    <t>1360444764</t>
  </si>
  <si>
    <t>2*25</t>
  </si>
  <si>
    <t>41</t>
  </si>
  <si>
    <t>7497371630</t>
  </si>
  <si>
    <t>Demontáže zařízení trakčního vedení svodu propojení nebo ukolejnění na elektrizovaných tratích nebo v kolejových obvodech</t>
  </si>
  <si>
    <t>-1813097345</t>
  </si>
  <si>
    <t>Demontáže zařízení trakčního vedení svodu propojení nebo ukolejnění na elektrizovaných tratích nebo v kolejových obvodech - demontáž stávajícího zařízení se všemi pomocnými doplňujícími úpravami</t>
  </si>
  <si>
    <t>42</t>
  </si>
  <si>
    <t>7594307010</t>
  </si>
  <si>
    <t>Demontáž součástí počítače náprav vyhodnocovací části</t>
  </si>
  <si>
    <t>-991241857</t>
  </si>
  <si>
    <t>43</t>
  </si>
  <si>
    <t>7594305010</t>
  </si>
  <si>
    <t>Montáž součástí počítače náprav vyhodnocovací části</t>
  </si>
  <si>
    <t>1955528730</t>
  </si>
  <si>
    <t>SO 1.2 - Materiál objednatele</t>
  </si>
  <si>
    <t>5956213065</t>
  </si>
  <si>
    <t xml:space="preserve">Pražec betonový příčný vystrojený  užitý tv. SB 8 P</t>
  </si>
  <si>
    <t>-1298503997</t>
  </si>
  <si>
    <t>5958264000</t>
  </si>
  <si>
    <t>Podkladnice žebrová užitá tv. S4</t>
  </si>
  <si>
    <t>2123660018</t>
  </si>
  <si>
    <t>5956101000</t>
  </si>
  <si>
    <t>Pražec dřevěný příčný nevystrojený dub 2600x260x160 mm</t>
  </si>
  <si>
    <t>1502187821</t>
  </si>
  <si>
    <t>SO 2 - Km 52,377 - 53,120 před Točníkem</t>
  </si>
  <si>
    <t>SO 2.1 - Čištění KL</t>
  </si>
  <si>
    <t>-1961750627</t>
  </si>
  <si>
    <t>160*1,5"Ps"</t>
  </si>
  <si>
    <t>95*1,5"Ls"</t>
  </si>
  <si>
    <t>-1937142365</t>
  </si>
  <si>
    <t>-1101649802</t>
  </si>
  <si>
    <t>1963154876</t>
  </si>
  <si>
    <t>743*0,9</t>
  </si>
  <si>
    <t>-315291599</t>
  </si>
  <si>
    <t>668,700*1,426</t>
  </si>
  <si>
    <t>1804542479</t>
  </si>
  <si>
    <t>583*0,5*0,2"vpravo</t>
  </si>
  <si>
    <t>648*0,5*0,2"vlevo</t>
  </si>
  <si>
    <t>-983821210</t>
  </si>
  <si>
    <t>-1644835916</t>
  </si>
  <si>
    <t>-1601476210</t>
  </si>
  <si>
    <t>850*2</t>
  </si>
  <si>
    <t>-379235739</t>
  </si>
  <si>
    <t>-1401451752</t>
  </si>
  <si>
    <t>1319936011</t>
  </si>
  <si>
    <t>668,700*1,8+123,100*1,5"KL+příkopy"</t>
  </si>
  <si>
    <t>1108771864</t>
  </si>
  <si>
    <t>1388,310"odvoz odpadu na skládku"</t>
  </si>
  <si>
    <t>1914571211</t>
  </si>
  <si>
    <t>953,566"doprava kameniva"</t>
  </si>
  <si>
    <t>1343619778</t>
  </si>
  <si>
    <t>1521749170</t>
  </si>
  <si>
    <t>1164185010</t>
  </si>
  <si>
    <t>2*15</t>
  </si>
  <si>
    <t>-697541060</t>
  </si>
  <si>
    <t>-1174702186</t>
  </si>
  <si>
    <t>2*2</t>
  </si>
  <si>
    <t>-1044304335</t>
  </si>
  <si>
    <t>SO 3 - Km 53,510 - 53,800 za Točníkem</t>
  </si>
  <si>
    <t>SO 3.1 - Čištění KL</t>
  </si>
  <si>
    <t>1009720660</t>
  </si>
  <si>
    <t>45*1,5"Ps"</t>
  </si>
  <si>
    <t>10*1,5"Ls"</t>
  </si>
  <si>
    <t>-603615846</t>
  </si>
  <si>
    <t>482063698</t>
  </si>
  <si>
    <t>-1069599619</t>
  </si>
  <si>
    <t>210*0,9</t>
  </si>
  <si>
    <t>1145600601</t>
  </si>
  <si>
    <t>189*1,426</t>
  </si>
  <si>
    <t>-404716569</t>
  </si>
  <si>
    <t>165*0,5*0,2"vpravo</t>
  </si>
  <si>
    <t>200*0,5*0,2"vlevo</t>
  </si>
  <si>
    <t>-532133116</t>
  </si>
  <si>
    <t>1388712496</t>
  </si>
  <si>
    <t>2131653490</t>
  </si>
  <si>
    <t>310*2</t>
  </si>
  <si>
    <t>-1179797990</t>
  </si>
  <si>
    <t>-84664411</t>
  </si>
  <si>
    <t>-1606576676</t>
  </si>
  <si>
    <t>189*1,8+36,500*1,5"KL+příkopy"</t>
  </si>
  <si>
    <t>-253036132</t>
  </si>
  <si>
    <t>394,950"odvoz odpadu na skládku"</t>
  </si>
  <si>
    <t>-1459009239</t>
  </si>
  <si>
    <t>269,514"doprava kameniva"</t>
  </si>
  <si>
    <t>1829589004</t>
  </si>
  <si>
    <t>1801624563</t>
  </si>
  <si>
    <t>1279709563</t>
  </si>
  <si>
    <t>2*7</t>
  </si>
  <si>
    <t>1530742421</t>
  </si>
  <si>
    <t>484546999</t>
  </si>
  <si>
    <t>1*2</t>
  </si>
  <si>
    <t>2072652782</t>
  </si>
  <si>
    <t>SO 4 - Km 54,615 - 55,500</t>
  </si>
  <si>
    <t>SO 4.1 - Čištění KL</t>
  </si>
  <si>
    <t>-1063240970</t>
  </si>
  <si>
    <t>355+370*1,5"Ps"</t>
  </si>
  <si>
    <t>315+300*1,5"Ls"</t>
  </si>
  <si>
    <t>1941390909</t>
  </si>
  <si>
    <t>1112891437</t>
  </si>
  <si>
    <t>-85184728</t>
  </si>
  <si>
    <t>885*0,9</t>
  </si>
  <si>
    <t>-1049247335</t>
  </si>
  <si>
    <t>796,500*1,426</t>
  </si>
  <si>
    <t>-538094615</t>
  </si>
  <si>
    <t>160*0,5*0,2"vpravo</t>
  </si>
  <si>
    <t>270*0,5*0,2"vlevo</t>
  </si>
  <si>
    <t>138159670</t>
  </si>
  <si>
    <t>1573070163</t>
  </si>
  <si>
    <t>-1986317192</t>
  </si>
  <si>
    <t>985*2</t>
  </si>
  <si>
    <t>766002063</t>
  </si>
  <si>
    <t>5909032020</t>
  </si>
  <si>
    <t>Přesná úprava GPK koleje směrové a výškové uspořádání pražce betonové</t>
  </si>
  <si>
    <t>342975826</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</si>
  <si>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</si>
  <si>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-186890025</t>
  </si>
  <si>
    <t>-813295041</t>
  </si>
  <si>
    <t>796,500*1,8+43,000*1,5"KL+příkopy"</t>
  </si>
  <si>
    <t>2121652735</t>
  </si>
  <si>
    <t>1498,200"odvoz odpadu na skládku"</t>
  </si>
  <si>
    <t>-1786000240</t>
  </si>
  <si>
    <t>1135,809"doprava kameniva"</t>
  </si>
  <si>
    <t>-48499762</t>
  </si>
  <si>
    <t>1668903513</t>
  </si>
  <si>
    <t>1213337644</t>
  </si>
  <si>
    <t>2*20</t>
  </si>
  <si>
    <t>1183064564</t>
  </si>
  <si>
    <t>1146597020</t>
  </si>
  <si>
    <t>-771965604</t>
  </si>
  <si>
    <t>SO 5 - Výměna pražců, kolejnic a KL před žst. Přeštice</t>
  </si>
  <si>
    <t>SO 5.1 - Výměna pražců, kolejnic a KL</t>
  </si>
  <si>
    <t>5906015120</t>
  </si>
  <si>
    <t>Výměna pražce malou těžící mechanizací v KL otevřeném i zapuštěném pražec betonový příčný vystrojený</t>
  </si>
  <si>
    <t>558031693</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</si>
  <si>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</si>
  <si>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5907015016</t>
  </si>
  <si>
    <t>Ojedinělá výměna kolejnic stávající upevnění, tvar S49, T, 49E1</t>
  </si>
  <si>
    <t>-36381449</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</si>
  <si>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</si>
  <si>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-428243860</t>
  </si>
  <si>
    <t>150*4</t>
  </si>
  <si>
    <t>-1104994749</t>
  </si>
  <si>
    <t>175*2</t>
  </si>
  <si>
    <t>5958134140</t>
  </si>
  <si>
    <t>Součásti upevňovací vložka M</t>
  </si>
  <si>
    <t>1553891912</t>
  </si>
  <si>
    <t>5958134041</t>
  </si>
  <si>
    <t>Součásti upevňovací šroub svěrkový T5</t>
  </si>
  <si>
    <t>1111129365</t>
  </si>
  <si>
    <t>5958134040</t>
  </si>
  <si>
    <t>Součásti upevňovací kroužek pružný dvojitý Fe 6</t>
  </si>
  <si>
    <t>-1203701867</t>
  </si>
  <si>
    <t>5958134115</t>
  </si>
  <si>
    <t>Součásti upevňovací matice M24</t>
  </si>
  <si>
    <t>-1995906310</t>
  </si>
  <si>
    <t>-2042521367</t>
  </si>
  <si>
    <t>15*4*0,5"před P 862</t>
  </si>
  <si>
    <t>15*4*0,5"za P862</t>
  </si>
  <si>
    <t>10*4*0,5</t>
  </si>
  <si>
    <t>-271287149</t>
  </si>
  <si>
    <t>80,000+35</t>
  </si>
  <si>
    <t>-1020828791</t>
  </si>
  <si>
    <t>115,000*1,426</t>
  </si>
  <si>
    <t>5907050120</t>
  </si>
  <si>
    <t>Dělení kolejnic kyslíkem, soustavy S49 nebo T</t>
  </si>
  <si>
    <t>1214646659</t>
  </si>
  <si>
    <t>Dělení kolejnic kyslíkem, soustavy S49 nebo T. Poznámka: 1. V cenách jsou započteny náklady na manipulaci, podložení, označení a provedení řezu kolejnice.</t>
  </si>
  <si>
    <t>-689151899</t>
  </si>
  <si>
    <t>917076137</t>
  </si>
  <si>
    <t>170*2</t>
  </si>
  <si>
    <t>-2123644799</t>
  </si>
  <si>
    <t>-1995162287</t>
  </si>
  <si>
    <t>2140752407</t>
  </si>
  <si>
    <t>506257545</t>
  </si>
  <si>
    <t>200*0,5*0,3"vpravo</t>
  </si>
  <si>
    <t>9909000100</t>
  </si>
  <si>
    <t>Poplatek za uložení suti nebo hmot na oficiální skládku</t>
  </si>
  <si>
    <t>1263294552</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</si>
  <si>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</si>
  <si>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80*1,8+60*1,5"KL+příkopy</t>
  </si>
  <si>
    <t>9902100100</t>
  </si>
  <si>
    <t>Doprava obousměrná mechanizací o nosnosti přes 3,5 t sypanin (kameniva, písku, suti, dlažebních kostek, atd.) do 10 km</t>
  </si>
  <si>
    <t>-1065989376</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</si>
  <si>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</si>
  <si>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234,000"odvoz odpadu na skládku"</t>
  </si>
  <si>
    <t>-627933675</t>
  </si>
  <si>
    <t>163,990"doprava kameniva"</t>
  </si>
  <si>
    <t>-1061986411</t>
  </si>
  <si>
    <t>-1082119710</t>
  </si>
  <si>
    <t>-2058904175</t>
  </si>
  <si>
    <t>2*3</t>
  </si>
  <si>
    <t>677487018</t>
  </si>
  <si>
    <t>SO 5.2 - Materiál objednatele</t>
  </si>
  <si>
    <t>-391355143</t>
  </si>
  <si>
    <t>5957110030</t>
  </si>
  <si>
    <t>Kolejnice tv. 49 E 1, třídy R260</t>
  </si>
  <si>
    <t>414248991</t>
  </si>
  <si>
    <t>SO 6 - VON</t>
  </si>
  <si>
    <t>SO 6.1 - VON</t>
  </si>
  <si>
    <t>021211001</t>
  </si>
  <si>
    <t>Průzkumné práce pro opravy Doplňující laboratorní rozbor kontaminace zeminy nebo kol. lože</t>
  </si>
  <si>
    <t>1024</t>
  </si>
  <si>
    <t>-756329818</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</si>
  <si>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</si>
  <si>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</si>
  <si>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</si>
  <si>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t>
  </si>
  <si>
    <t>1799043813</t>
  </si>
  <si>
    <t>022101011</t>
  </si>
  <si>
    <t>Geodetické práce Geodetické práce v průběhu opravy</t>
  </si>
  <si>
    <t>1015384691</t>
  </si>
  <si>
    <t>022101021</t>
  </si>
  <si>
    <t>Geodetické práce Geodetické práce po ukončení opravy</t>
  </si>
  <si>
    <t>2078237268</t>
  </si>
  <si>
    <t>022121001</t>
  </si>
  <si>
    <t>Geodetické práce Diagnostika technické infrastruktury Vytýčení trasy inženýrských sítí</t>
  </si>
  <si>
    <t>1228013956</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</si>
  <si>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</si>
  <si>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dotčené práce</t>
  </si>
  <si>
    <t>023131001</t>
  </si>
  <si>
    <t>Projektové práce Dokumentace skutečného provedení železničního svršku a spodku</t>
  </si>
  <si>
    <t>-1784996640</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</si>
  <si>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</si>
  <si>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</si>
  <si>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</si>
  <si>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1779855248</t>
  </si>
  <si>
    <t>Poznámka k položce:_x000d_
ZRN</t>
  </si>
  <si>
    <t>033131001</t>
  </si>
  <si>
    <t>Provozní vlivy Organizační zajištění prací při zřizování a udržování BK kolejí a výhybek</t>
  </si>
  <si>
    <t>-105396400</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</si>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</sst>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2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4" fillId="0" borderId="6" xfId="0" applyFont="1" applyBorder="1" applyAlignment="1" applyProtection="1">
      <alignment horizontal="left" vertical="center"/>
    </xf>
    <xf numFmtId="0" fontId="0" fillId="0" borderId="6" xfId="0" applyFont="1" applyBorder="1" applyAlignment="1" applyProtection="1">
      <alignment vertical="center"/>
    </xf>
    <xf numFmtId="4" fontId="14"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4"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2" xfId="0" applyFont="1" applyBorder="1" applyAlignment="1">
      <alignment horizontal="center" vertical="center"/>
    </xf>
    <xf numFmtId="0" fontId="16"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7" fillId="0" borderId="15"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7" fillId="0" borderId="15"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8" fillId="4" borderId="7" xfId="0" applyFont="1" applyFill="1" applyBorder="1" applyAlignment="1" applyProtection="1">
      <alignment horizontal="center" vertical="center"/>
    </xf>
    <xf numFmtId="0" fontId="18"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8" fillId="4" borderId="8" xfId="0" applyFont="1" applyFill="1" applyBorder="1" applyAlignment="1" applyProtection="1">
      <alignment horizontal="center" vertical="center"/>
    </xf>
    <xf numFmtId="0" fontId="18" fillId="4" borderId="8" xfId="0" applyFont="1" applyFill="1" applyBorder="1" applyAlignment="1" applyProtection="1">
      <alignment horizontal="right" vertical="center"/>
    </xf>
    <xf numFmtId="0" fontId="18" fillId="4" borderId="9" xfId="0" applyFont="1" applyFill="1" applyBorder="1" applyAlignment="1" applyProtection="1">
      <alignment horizontal="center" vertical="center"/>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6" fillId="0" borderId="15"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6"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4" xfId="0" applyFont="1" applyBorder="1" applyAlignment="1" applyProtection="1">
      <alignment vertical="center"/>
    </xf>
    <xf numFmtId="0" fontId="22" fillId="0" borderId="0" xfId="0" applyFont="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4" fillId="0" borderId="15"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6" xfId="0" applyNumberFormat="1" applyFont="1" applyBorder="1" applyAlignment="1" applyProtection="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6" fillId="0" borderId="0" xfId="0" applyFont="1" applyAlignment="1" applyProtection="1">
      <alignment vertical="center"/>
    </xf>
    <xf numFmtId="0" fontId="27" fillId="0" borderId="0" xfId="0" applyFont="1" applyAlignment="1" applyProtection="1">
      <alignment horizontal="left" vertical="center" wrapText="1"/>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0"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0"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18" fillId="0" borderId="23" xfId="0" applyFont="1" applyBorder="1" applyAlignment="1" applyProtection="1">
      <alignment horizontal="center" vertical="center"/>
    </xf>
    <xf numFmtId="49" fontId="18" fillId="0" borderId="23" xfId="0" applyNumberFormat="1" applyFont="1" applyBorder="1" applyAlignment="1" applyProtection="1">
      <alignment horizontal="left" vertical="center" wrapText="1"/>
    </xf>
    <xf numFmtId="0" fontId="18" fillId="0" borderId="23" xfId="0" applyFont="1" applyBorder="1" applyAlignment="1" applyProtection="1">
      <alignment horizontal="left" vertical="center" wrapText="1"/>
    </xf>
    <xf numFmtId="0" fontId="18" fillId="0" borderId="23" xfId="0" applyFont="1" applyBorder="1" applyAlignment="1" applyProtection="1">
      <alignment horizontal="center" vertical="center" wrapText="1"/>
    </xf>
    <xf numFmtId="167" fontId="18" fillId="0" borderId="23" xfId="0" applyNumberFormat="1" applyFont="1" applyBorder="1" applyAlignment="1" applyProtection="1">
      <alignment vertical="center"/>
    </xf>
    <xf numFmtId="4" fontId="18" fillId="2" borderId="23" xfId="0" applyNumberFormat="1" applyFont="1" applyFill="1" applyBorder="1" applyAlignment="1" applyProtection="1">
      <alignment vertical="center"/>
      <protection locked="0"/>
    </xf>
    <xf numFmtId="4" fontId="18" fillId="0" borderId="23" xfId="0" applyNumberFormat="1" applyFont="1" applyBorder="1" applyAlignment="1" applyProtection="1">
      <alignment vertical="center"/>
    </xf>
    <xf numFmtId="0" fontId="19" fillId="2" borderId="15"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6"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4" xfId="0" applyFont="1" applyBorder="1" applyAlignment="1">
      <alignment vertical="center"/>
    </xf>
    <xf numFmtId="0" fontId="6" fillId="0" borderId="15" xfId="0" applyFont="1" applyBorder="1" applyAlignment="1" applyProtection="1">
      <alignment vertical="center"/>
    </xf>
    <xf numFmtId="0" fontId="6" fillId="0" borderId="0" xfId="0" applyFont="1" applyBorder="1" applyAlignment="1" applyProtection="1">
      <alignment vertical="center"/>
    </xf>
    <xf numFmtId="0" fontId="6" fillId="0" borderId="16" xfId="0" applyFont="1" applyBorder="1" applyAlignment="1" applyProtection="1">
      <alignment vertical="center"/>
    </xf>
    <xf numFmtId="0" fontId="6" fillId="0" borderId="0" xfId="0" applyFont="1" applyAlignment="1">
      <alignment horizontal="lef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4" xfId="0" applyFont="1" applyBorder="1" applyAlignment="1">
      <alignment vertical="center"/>
    </xf>
    <xf numFmtId="0" fontId="7" fillId="0" borderId="15" xfId="0" applyFont="1" applyBorder="1" applyAlignment="1" applyProtection="1">
      <alignment vertical="center"/>
    </xf>
    <xf numFmtId="0" fontId="7" fillId="0" borderId="0" xfId="0" applyFont="1" applyBorder="1" applyAlignment="1" applyProtection="1">
      <alignment vertical="center"/>
    </xf>
    <xf numFmtId="0" fontId="7" fillId="0" borderId="16" xfId="0" applyFont="1" applyBorder="1" applyAlignment="1" applyProtection="1">
      <alignment vertical="center"/>
    </xf>
    <xf numFmtId="0" fontId="7" fillId="0" borderId="0" xfId="0" applyFont="1" applyAlignment="1">
      <alignment horizontal="lef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6"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6" fillId="0" borderId="20" xfId="0" applyFont="1" applyBorder="1" applyAlignment="1" applyProtection="1">
      <alignment vertical="center"/>
    </xf>
    <xf numFmtId="0" fontId="6" fillId="0" borderId="21" xfId="0" applyFont="1" applyBorder="1" applyAlignment="1" applyProtection="1">
      <alignment vertical="center"/>
    </xf>
    <xf numFmtId="0" fontId="6" fillId="0" borderId="22" xfId="0" applyFont="1" applyBorder="1" applyAlignment="1" applyProtection="1">
      <alignment vertical="center"/>
    </xf>
    <xf numFmtId="167" fontId="18" fillId="2" borderId="23" xfId="0" applyNumberFormat="1" applyFont="1" applyFill="1" applyBorder="1" applyAlignment="1" applyProtection="1">
      <alignment vertical="center"/>
      <protection locked="0"/>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20</v>
      </c>
      <c r="AL7" s="19"/>
      <c r="AM7" s="19"/>
      <c r="AN7" s="24" t="s">
        <v>19</v>
      </c>
      <c r="AO7" s="19"/>
      <c r="AP7" s="19"/>
      <c r="AQ7" s="19"/>
      <c r="AR7" s="17"/>
      <c r="BE7" s="28"/>
      <c r="BS7" s="14" t="s">
        <v>6</v>
      </c>
    </row>
    <row r="8" s="1" customFormat="1" ht="12" customHeight="1">
      <c r="B8" s="18"/>
      <c r="C8" s="19"/>
      <c r="D8" s="29"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23</v>
      </c>
      <c r="AL8" s="19"/>
      <c r="AM8" s="19"/>
      <c r="AN8" s="30" t="s">
        <v>24</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25</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26</v>
      </c>
      <c r="AL10" s="19"/>
      <c r="AM10" s="19"/>
      <c r="AN10" s="24" t="s">
        <v>19</v>
      </c>
      <c r="AO10" s="19"/>
      <c r="AP10" s="19"/>
      <c r="AQ10" s="19"/>
      <c r="AR10" s="17"/>
      <c r="BE10" s="28"/>
      <c r="BS10" s="14" t="s">
        <v>6</v>
      </c>
    </row>
    <row r="11" s="1" customFormat="1" ht="18.48"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28</v>
      </c>
      <c r="AL11" s="19"/>
      <c r="AM11" s="19"/>
      <c r="AN11" s="24" t="s">
        <v>19</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29</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26</v>
      </c>
      <c r="AL13" s="19"/>
      <c r="AM13" s="19"/>
      <c r="AN13" s="31" t="s">
        <v>30</v>
      </c>
      <c r="AO13" s="19"/>
      <c r="AP13" s="19"/>
      <c r="AQ13" s="19"/>
      <c r="AR13" s="17"/>
      <c r="BE13" s="28"/>
      <c r="BS13" s="14" t="s">
        <v>6</v>
      </c>
    </row>
    <row r="14">
      <c r="B14" s="18"/>
      <c r="C14" s="19"/>
      <c r="D14" s="19"/>
      <c r="E14" s="31" t="s">
        <v>30</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28</v>
      </c>
      <c r="AL14" s="19"/>
      <c r="AM14" s="19"/>
      <c r="AN14" s="31" t="s">
        <v>30</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31</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26</v>
      </c>
      <c r="AL16" s="19"/>
      <c r="AM16" s="19"/>
      <c r="AN16" s="24" t="s">
        <v>19</v>
      </c>
      <c r="AO16" s="19"/>
      <c r="AP16" s="19"/>
      <c r="AQ16" s="19"/>
      <c r="AR16" s="17"/>
      <c r="BE16" s="28"/>
      <c r="BS16" s="14" t="s">
        <v>4</v>
      </c>
    </row>
    <row r="17" s="1" customFormat="1" ht="18.48" customHeight="1">
      <c r="B17" s="18"/>
      <c r="C17" s="19"/>
      <c r="D17" s="19"/>
      <c r="E17" s="24" t="s">
        <v>32</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28</v>
      </c>
      <c r="AL17" s="19"/>
      <c r="AM17" s="19"/>
      <c r="AN17" s="24" t="s">
        <v>19</v>
      </c>
      <c r="AO17" s="19"/>
      <c r="AP17" s="19"/>
      <c r="AQ17" s="19"/>
      <c r="AR17" s="17"/>
      <c r="BE17" s="28"/>
      <c r="BS17" s="14" t="s">
        <v>33</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34</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26</v>
      </c>
      <c r="AL19" s="19"/>
      <c r="AM19" s="19"/>
      <c r="AN19" s="24" t="s">
        <v>19</v>
      </c>
      <c r="AO19" s="19"/>
      <c r="AP19" s="19"/>
      <c r="AQ19" s="19"/>
      <c r="AR19" s="17"/>
      <c r="BE19" s="28"/>
      <c r="BS19" s="14" t="s">
        <v>6</v>
      </c>
    </row>
    <row r="20" s="1" customFormat="1" ht="18.48" customHeight="1">
      <c r="B20" s="18"/>
      <c r="C20" s="19"/>
      <c r="D20" s="19"/>
      <c r="E20" s="24" t="s">
        <v>35</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28</v>
      </c>
      <c r="AL20" s="19"/>
      <c r="AM20" s="19"/>
      <c r="AN20" s="24" t="s">
        <v>19</v>
      </c>
      <c r="AO20" s="19"/>
      <c r="AP20" s="19"/>
      <c r="AQ20" s="19"/>
      <c r="AR20" s="17"/>
      <c r="BE20" s="28"/>
      <c r="BS20" s="14" t="s">
        <v>33</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47.25" customHeight="1">
      <c r="B23" s="18"/>
      <c r="C23" s="19"/>
      <c r="D23" s="19"/>
      <c r="E23" s="33" t="s">
        <v>37</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39</v>
      </c>
      <c r="M28" s="42"/>
      <c r="N28" s="42"/>
      <c r="O28" s="42"/>
      <c r="P28" s="42"/>
      <c r="Q28" s="37"/>
      <c r="R28" s="37"/>
      <c r="S28" s="37"/>
      <c r="T28" s="37"/>
      <c r="U28" s="37"/>
      <c r="V28" s="37"/>
      <c r="W28" s="42" t="s">
        <v>40</v>
      </c>
      <c r="X28" s="42"/>
      <c r="Y28" s="42"/>
      <c r="Z28" s="42"/>
      <c r="AA28" s="42"/>
      <c r="AB28" s="42"/>
      <c r="AC28" s="42"/>
      <c r="AD28" s="42"/>
      <c r="AE28" s="42"/>
      <c r="AF28" s="37"/>
      <c r="AG28" s="37"/>
      <c r="AH28" s="37"/>
      <c r="AI28" s="37"/>
      <c r="AJ28" s="37"/>
      <c r="AK28" s="42" t="s">
        <v>41</v>
      </c>
      <c r="AL28" s="42"/>
      <c r="AM28" s="42"/>
      <c r="AN28" s="42"/>
      <c r="AO28" s="42"/>
      <c r="AP28" s="37"/>
      <c r="AQ28" s="37"/>
      <c r="AR28" s="41"/>
      <c r="BE28" s="28"/>
    </row>
    <row r="29" s="3" customFormat="1" ht="14.4" customHeight="1">
      <c r="A29" s="3"/>
      <c r="B29" s="43"/>
      <c r="C29" s="44"/>
      <c r="D29" s="29" t="s">
        <v>42</v>
      </c>
      <c r="E29" s="44"/>
      <c r="F29" s="29" t="s">
        <v>43</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48"/>
    </row>
    <row r="30" s="3" customFormat="1" ht="14.4" customHeight="1">
      <c r="A30" s="3"/>
      <c r="B30" s="43"/>
      <c r="C30" s="44"/>
      <c r="D30" s="44"/>
      <c r="E30" s="44"/>
      <c r="F30" s="29" t="s">
        <v>44</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48"/>
    </row>
    <row r="31" hidden="1" s="3" customFormat="1" ht="14.4" customHeight="1">
      <c r="A31" s="3"/>
      <c r="B31" s="43"/>
      <c r="C31" s="44"/>
      <c r="D31" s="44"/>
      <c r="E31" s="44"/>
      <c r="F31" s="29" t="s">
        <v>45</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46</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47</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3"/>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35"/>
    </row>
    <row r="35" s="2" customFormat="1" ht="25.92" customHeight="1">
      <c r="A35" s="35"/>
      <c r="B35" s="36"/>
      <c r="C35" s="49"/>
      <c r="D35" s="50" t="s">
        <v>48</v>
      </c>
      <c r="E35" s="51"/>
      <c r="F35" s="51"/>
      <c r="G35" s="51"/>
      <c r="H35" s="51"/>
      <c r="I35" s="51"/>
      <c r="J35" s="51"/>
      <c r="K35" s="51"/>
      <c r="L35" s="51"/>
      <c r="M35" s="51"/>
      <c r="N35" s="51"/>
      <c r="O35" s="51"/>
      <c r="P35" s="51"/>
      <c r="Q35" s="51"/>
      <c r="R35" s="51"/>
      <c r="S35" s="51"/>
      <c r="T35" s="52" t="s">
        <v>49</v>
      </c>
      <c r="U35" s="51"/>
      <c r="V35" s="51"/>
      <c r="W35" s="51"/>
      <c r="X35" s="53" t="s">
        <v>50</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6.96" customHeight="1">
      <c r="A37" s="35"/>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1"/>
      <c r="BE37" s="35"/>
    </row>
    <row r="41" s="2" customFormat="1" ht="6.96" customHeight="1">
      <c r="A41" s="35"/>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1"/>
      <c r="BE41" s="35"/>
    </row>
    <row r="42" s="2" customFormat="1" ht="24.96" customHeight="1">
      <c r="A42" s="35"/>
      <c r="B42" s="36"/>
      <c r="C42" s="20" t="s">
        <v>51</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c r="BE42" s="35"/>
    </row>
    <row r="43" s="2" customFormat="1" ht="6.96"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c r="BE43" s="35"/>
    </row>
    <row r="44" s="4" customFormat="1" ht="12" customHeight="1">
      <c r="A44" s="4"/>
      <c r="B44" s="60"/>
      <c r="C44" s="29" t="s">
        <v>13</v>
      </c>
      <c r="D44" s="61"/>
      <c r="E44" s="61"/>
      <c r="F44" s="61"/>
      <c r="G44" s="61"/>
      <c r="H44" s="61"/>
      <c r="I44" s="61"/>
      <c r="J44" s="61"/>
      <c r="K44" s="61"/>
      <c r="L44" s="61" t="str">
        <f>K5</f>
        <v>65423015</v>
      </c>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2"/>
      <c r="BE44" s="4"/>
    </row>
    <row r="45" s="5" customFormat="1" ht="36.96" customHeight="1">
      <c r="A45" s="5"/>
      <c r="B45" s="63"/>
      <c r="C45" s="64" t="s">
        <v>16</v>
      </c>
      <c r="D45" s="65"/>
      <c r="E45" s="65"/>
      <c r="F45" s="65"/>
      <c r="G45" s="65"/>
      <c r="H45" s="65"/>
      <c r="I45" s="65"/>
      <c r="J45" s="65"/>
      <c r="K45" s="65"/>
      <c r="L45" s="66" t="str">
        <f>K6</f>
        <v>Čištění kolejového lože v úseku Klatovy - Přeštice</v>
      </c>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7"/>
      <c r="BE45" s="5"/>
    </row>
    <row r="46" s="2" customFormat="1" ht="6.96"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c r="BE46" s="35"/>
    </row>
    <row r="47" s="2" customFormat="1" ht="12" customHeight="1">
      <c r="A47" s="35"/>
      <c r="B47" s="36"/>
      <c r="C47" s="29" t="s">
        <v>21</v>
      </c>
      <c r="D47" s="37"/>
      <c r="E47" s="37"/>
      <c r="F47" s="37"/>
      <c r="G47" s="37"/>
      <c r="H47" s="37"/>
      <c r="I47" s="37"/>
      <c r="J47" s="37"/>
      <c r="K47" s="37"/>
      <c r="L47" s="68" t="str">
        <f>IF(K8="","",K8)</f>
        <v>TO Přeštice</v>
      </c>
      <c r="M47" s="37"/>
      <c r="N47" s="37"/>
      <c r="O47" s="37"/>
      <c r="P47" s="37"/>
      <c r="Q47" s="37"/>
      <c r="R47" s="37"/>
      <c r="S47" s="37"/>
      <c r="T47" s="37"/>
      <c r="U47" s="37"/>
      <c r="V47" s="37"/>
      <c r="W47" s="37"/>
      <c r="X47" s="37"/>
      <c r="Y47" s="37"/>
      <c r="Z47" s="37"/>
      <c r="AA47" s="37"/>
      <c r="AB47" s="37"/>
      <c r="AC47" s="37"/>
      <c r="AD47" s="37"/>
      <c r="AE47" s="37"/>
      <c r="AF47" s="37"/>
      <c r="AG47" s="37"/>
      <c r="AH47" s="37"/>
      <c r="AI47" s="29" t="s">
        <v>23</v>
      </c>
      <c r="AJ47" s="37"/>
      <c r="AK47" s="37"/>
      <c r="AL47" s="37"/>
      <c r="AM47" s="69" t="str">
        <f>IF(AN8= "","",AN8)</f>
        <v>22. 2. 2023</v>
      </c>
      <c r="AN47" s="69"/>
      <c r="AO47" s="37"/>
      <c r="AP47" s="37"/>
      <c r="AQ47" s="37"/>
      <c r="AR47" s="41"/>
      <c r="BE47" s="35"/>
    </row>
    <row r="48" s="2" customFormat="1" ht="6.96"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c r="BE48" s="35"/>
    </row>
    <row r="49" s="2" customFormat="1" ht="15.15" customHeight="1">
      <c r="A49" s="35"/>
      <c r="B49" s="36"/>
      <c r="C49" s="29" t="s">
        <v>25</v>
      </c>
      <c r="D49" s="37"/>
      <c r="E49" s="37"/>
      <c r="F49" s="37"/>
      <c r="G49" s="37"/>
      <c r="H49" s="37"/>
      <c r="I49" s="37"/>
      <c r="J49" s="37"/>
      <c r="K49" s="37"/>
      <c r="L49" s="61" t="str">
        <f>IF(E11= "","",E11)</f>
        <v>Správa železnic, s.o. - OŘ Plzeň</v>
      </c>
      <c r="M49" s="37"/>
      <c r="N49" s="37"/>
      <c r="O49" s="37"/>
      <c r="P49" s="37"/>
      <c r="Q49" s="37"/>
      <c r="R49" s="37"/>
      <c r="S49" s="37"/>
      <c r="T49" s="37"/>
      <c r="U49" s="37"/>
      <c r="V49" s="37"/>
      <c r="W49" s="37"/>
      <c r="X49" s="37"/>
      <c r="Y49" s="37"/>
      <c r="Z49" s="37"/>
      <c r="AA49" s="37"/>
      <c r="AB49" s="37"/>
      <c r="AC49" s="37"/>
      <c r="AD49" s="37"/>
      <c r="AE49" s="37"/>
      <c r="AF49" s="37"/>
      <c r="AG49" s="37"/>
      <c r="AH49" s="37"/>
      <c r="AI49" s="29" t="s">
        <v>31</v>
      </c>
      <c r="AJ49" s="37"/>
      <c r="AK49" s="37"/>
      <c r="AL49" s="37"/>
      <c r="AM49" s="70" t="str">
        <f>IF(E17="","",E17)</f>
        <v xml:space="preserve"> </v>
      </c>
      <c r="AN49" s="61"/>
      <c r="AO49" s="61"/>
      <c r="AP49" s="61"/>
      <c r="AQ49" s="37"/>
      <c r="AR49" s="41"/>
      <c r="AS49" s="71" t="s">
        <v>52</v>
      </c>
      <c r="AT49" s="72"/>
      <c r="AU49" s="73"/>
      <c r="AV49" s="73"/>
      <c r="AW49" s="73"/>
      <c r="AX49" s="73"/>
      <c r="AY49" s="73"/>
      <c r="AZ49" s="73"/>
      <c r="BA49" s="73"/>
      <c r="BB49" s="73"/>
      <c r="BC49" s="73"/>
      <c r="BD49" s="74"/>
      <c r="BE49" s="35"/>
    </row>
    <row r="50" s="2" customFormat="1" ht="15.15" customHeight="1">
      <c r="A50" s="35"/>
      <c r="B50" s="36"/>
      <c r="C50" s="29" t="s">
        <v>29</v>
      </c>
      <c r="D50" s="37"/>
      <c r="E50" s="37"/>
      <c r="F50" s="37"/>
      <c r="G50" s="37"/>
      <c r="H50" s="37"/>
      <c r="I50" s="37"/>
      <c r="J50" s="37"/>
      <c r="K50" s="37"/>
      <c r="L50" s="61"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9" t="s">
        <v>34</v>
      </c>
      <c r="AJ50" s="37"/>
      <c r="AK50" s="37"/>
      <c r="AL50" s="37"/>
      <c r="AM50" s="70" t="str">
        <f>IF(E20="","",E20)</f>
        <v>Jung</v>
      </c>
      <c r="AN50" s="61"/>
      <c r="AO50" s="61"/>
      <c r="AP50" s="61"/>
      <c r="AQ50" s="37"/>
      <c r="AR50" s="41"/>
      <c r="AS50" s="75"/>
      <c r="AT50" s="76"/>
      <c r="AU50" s="77"/>
      <c r="AV50" s="77"/>
      <c r="AW50" s="77"/>
      <c r="AX50" s="77"/>
      <c r="AY50" s="77"/>
      <c r="AZ50" s="77"/>
      <c r="BA50" s="77"/>
      <c r="BB50" s="77"/>
      <c r="BC50" s="77"/>
      <c r="BD50" s="78"/>
      <c r="BE50" s="35"/>
    </row>
    <row r="5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9"/>
      <c r="AT51" s="80"/>
      <c r="AU51" s="81"/>
      <c r="AV51" s="81"/>
      <c r="AW51" s="81"/>
      <c r="AX51" s="81"/>
      <c r="AY51" s="81"/>
      <c r="AZ51" s="81"/>
      <c r="BA51" s="81"/>
      <c r="BB51" s="81"/>
      <c r="BC51" s="81"/>
      <c r="BD51" s="82"/>
      <c r="BE51" s="35"/>
    </row>
    <row r="52" s="2" customFormat="1" ht="29.28" customHeight="1">
      <c r="A52" s="35"/>
      <c r="B52" s="36"/>
      <c r="C52" s="83" t="s">
        <v>53</v>
      </c>
      <c r="D52" s="84"/>
      <c r="E52" s="84"/>
      <c r="F52" s="84"/>
      <c r="G52" s="84"/>
      <c r="H52" s="85"/>
      <c r="I52" s="86" t="s">
        <v>54</v>
      </c>
      <c r="J52" s="84"/>
      <c r="K52" s="84"/>
      <c r="L52" s="84"/>
      <c r="M52" s="84"/>
      <c r="N52" s="84"/>
      <c r="O52" s="84"/>
      <c r="P52" s="84"/>
      <c r="Q52" s="84"/>
      <c r="R52" s="84"/>
      <c r="S52" s="84"/>
      <c r="T52" s="84"/>
      <c r="U52" s="84"/>
      <c r="V52" s="84"/>
      <c r="W52" s="84"/>
      <c r="X52" s="84"/>
      <c r="Y52" s="84"/>
      <c r="Z52" s="84"/>
      <c r="AA52" s="84"/>
      <c r="AB52" s="84"/>
      <c r="AC52" s="84"/>
      <c r="AD52" s="84"/>
      <c r="AE52" s="84"/>
      <c r="AF52" s="84"/>
      <c r="AG52" s="87" t="s">
        <v>55</v>
      </c>
      <c r="AH52" s="84"/>
      <c r="AI52" s="84"/>
      <c r="AJ52" s="84"/>
      <c r="AK52" s="84"/>
      <c r="AL52" s="84"/>
      <c r="AM52" s="84"/>
      <c r="AN52" s="86" t="s">
        <v>56</v>
      </c>
      <c r="AO52" s="84"/>
      <c r="AP52" s="84"/>
      <c r="AQ52" s="88" t="s">
        <v>57</v>
      </c>
      <c r="AR52" s="41"/>
      <c r="AS52" s="89" t="s">
        <v>58</v>
      </c>
      <c r="AT52" s="90" t="s">
        <v>59</v>
      </c>
      <c r="AU52" s="90" t="s">
        <v>60</v>
      </c>
      <c r="AV52" s="90" t="s">
        <v>61</v>
      </c>
      <c r="AW52" s="90" t="s">
        <v>62</v>
      </c>
      <c r="AX52" s="90" t="s">
        <v>63</v>
      </c>
      <c r="AY52" s="90" t="s">
        <v>64</v>
      </c>
      <c r="AZ52" s="90" t="s">
        <v>65</v>
      </c>
      <c r="BA52" s="90" t="s">
        <v>66</v>
      </c>
      <c r="BB52" s="90" t="s">
        <v>67</v>
      </c>
      <c r="BC52" s="90" t="s">
        <v>68</v>
      </c>
      <c r="BD52" s="91" t="s">
        <v>69</v>
      </c>
      <c r="BE52" s="35"/>
    </row>
    <row r="53"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92"/>
      <c r="AT53" s="93"/>
      <c r="AU53" s="93"/>
      <c r="AV53" s="93"/>
      <c r="AW53" s="93"/>
      <c r="AX53" s="93"/>
      <c r="AY53" s="93"/>
      <c r="AZ53" s="93"/>
      <c r="BA53" s="93"/>
      <c r="BB53" s="93"/>
      <c r="BC53" s="93"/>
      <c r="BD53" s="94"/>
      <c r="BE53" s="35"/>
    </row>
    <row r="54" s="6" customFormat="1" ht="32.4" customHeight="1">
      <c r="A54" s="6"/>
      <c r="B54" s="95"/>
      <c r="C54" s="96" t="s">
        <v>70</v>
      </c>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8">
        <f>ROUND(AG55+AG58+AG60+AG62+AG64+AG67,2)</f>
        <v>0</v>
      </c>
      <c r="AH54" s="98"/>
      <c r="AI54" s="98"/>
      <c r="AJ54" s="98"/>
      <c r="AK54" s="98"/>
      <c r="AL54" s="98"/>
      <c r="AM54" s="98"/>
      <c r="AN54" s="99">
        <f>SUM(AG54,AT54)</f>
        <v>0</v>
      </c>
      <c r="AO54" s="99"/>
      <c r="AP54" s="99"/>
      <c r="AQ54" s="100" t="s">
        <v>19</v>
      </c>
      <c r="AR54" s="101"/>
      <c r="AS54" s="102">
        <f>ROUND(AS55+AS58+AS60+AS62+AS64+AS67,2)</f>
        <v>0</v>
      </c>
      <c r="AT54" s="103">
        <f>ROUND(SUM(AV54:AW54),2)</f>
        <v>0</v>
      </c>
      <c r="AU54" s="104">
        <f>ROUND(AU55+AU58+AU60+AU62+AU64+AU67,5)</f>
        <v>0</v>
      </c>
      <c r="AV54" s="103">
        <f>ROUND(AZ54*L29,2)</f>
        <v>0</v>
      </c>
      <c r="AW54" s="103">
        <f>ROUND(BA54*L30,2)</f>
        <v>0</v>
      </c>
      <c r="AX54" s="103">
        <f>ROUND(BB54*L29,2)</f>
        <v>0</v>
      </c>
      <c r="AY54" s="103">
        <f>ROUND(BC54*L30,2)</f>
        <v>0</v>
      </c>
      <c r="AZ54" s="103">
        <f>ROUND(AZ55+AZ58+AZ60+AZ62+AZ64+AZ67,2)</f>
        <v>0</v>
      </c>
      <c r="BA54" s="103">
        <f>ROUND(BA55+BA58+BA60+BA62+BA64+BA67,2)</f>
        <v>0</v>
      </c>
      <c r="BB54" s="103">
        <f>ROUND(BB55+BB58+BB60+BB62+BB64+BB67,2)</f>
        <v>0</v>
      </c>
      <c r="BC54" s="103">
        <f>ROUND(BC55+BC58+BC60+BC62+BC64+BC67,2)</f>
        <v>0</v>
      </c>
      <c r="BD54" s="105">
        <f>ROUND(BD55+BD58+BD60+BD62+BD64+BD67,2)</f>
        <v>0</v>
      </c>
      <c r="BE54" s="6"/>
      <c r="BS54" s="106" t="s">
        <v>71</v>
      </c>
      <c r="BT54" s="106" t="s">
        <v>72</v>
      </c>
      <c r="BU54" s="107" t="s">
        <v>73</v>
      </c>
      <c r="BV54" s="106" t="s">
        <v>74</v>
      </c>
      <c r="BW54" s="106" t="s">
        <v>5</v>
      </c>
      <c r="BX54" s="106" t="s">
        <v>75</v>
      </c>
      <c r="CL54" s="106" t="s">
        <v>19</v>
      </c>
    </row>
    <row r="55" s="7" customFormat="1" ht="16.5" customHeight="1">
      <c r="A55" s="7"/>
      <c r="B55" s="108"/>
      <c r="C55" s="109"/>
      <c r="D55" s="110" t="s">
        <v>76</v>
      </c>
      <c r="E55" s="110"/>
      <c r="F55" s="110"/>
      <c r="G55" s="110"/>
      <c r="H55" s="110"/>
      <c r="I55" s="111"/>
      <c r="J55" s="110" t="s">
        <v>77</v>
      </c>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2">
        <f>ROUND(SUM(AG56:AG57),2)</f>
        <v>0</v>
      </c>
      <c r="AH55" s="111"/>
      <c r="AI55" s="111"/>
      <c r="AJ55" s="111"/>
      <c r="AK55" s="111"/>
      <c r="AL55" s="111"/>
      <c r="AM55" s="111"/>
      <c r="AN55" s="113">
        <f>SUM(AG55,AT55)</f>
        <v>0</v>
      </c>
      <c r="AO55" s="111"/>
      <c r="AP55" s="111"/>
      <c r="AQ55" s="114" t="s">
        <v>78</v>
      </c>
      <c r="AR55" s="115"/>
      <c r="AS55" s="116">
        <f>ROUND(SUM(AS56:AS57),2)</f>
        <v>0</v>
      </c>
      <c r="AT55" s="117">
        <f>ROUND(SUM(AV55:AW55),2)</f>
        <v>0</v>
      </c>
      <c r="AU55" s="118">
        <f>ROUND(SUM(AU56:AU57),5)</f>
        <v>0</v>
      </c>
      <c r="AV55" s="117">
        <f>ROUND(AZ55*L29,2)</f>
        <v>0</v>
      </c>
      <c r="AW55" s="117">
        <f>ROUND(BA55*L30,2)</f>
        <v>0</v>
      </c>
      <c r="AX55" s="117">
        <f>ROUND(BB55*L29,2)</f>
        <v>0</v>
      </c>
      <c r="AY55" s="117">
        <f>ROUND(BC55*L30,2)</f>
        <v>0</v>
      </c>
      <c r="AZ55" s="117">
        <f>ROUND(SUM(AZ56:AZ57),2)</f>
        <v>0</v>
      </c>
      <c r="BA55" s="117">
        <f>ROUND(SUM(BA56:BA57),2)</f>
        <v>0</v>
      </c>
      <c r="BB55" s="117">
        <f>ROUND(SUM(BB56:BB57),2)</f>
        <v>0</v>
      </c>
      <c r="BC55" s="117">
        <f>ROUND(SUM(BC56:BC57),2)</f>
        <v>0</v>
      </c>
      <c r="BD55" s="119">
        <f>ROUND(SUM(BD56:BD57),2)</f>
        <v>0</v>
      </c>
      <c r="BE55" s="7"/>
      <c r="BS55" s="120" t="s">
        <v>71</v>
      </c>
      <c r="BT55" s="120" t="s">
        <v>79</v>
      </c>
      <c r="BU55" s="120" t="s">
        <v>73</v>
      </c>
      <c r="BV55" s="120" t="s">
        <v>74</v>
      </c>
      <c r="BW55" s="120" t="s">
        <v>80</v>
      </c>
      <c r="BX55" s="120" t="s">
        <v>5</v>
      </c>
      <c r="CL55" s="120" t="s">
        <v>19</v>
      </c>
      <c r="CM55" s="120" t="s">
        <v>81</v>
      </c>
    </row>
    <row r="56" s="4" customFormat="1" ht="16.5" customHeight="1">
      <c r="A56" s="121" t="s">
        <v>82</v>
      </c>
      <c r="B56" s="60"/>
      <c r="C56" s="122"/>
      <c r="D56" s="122"/>
      <c r="E56" s="123" t="s">
        <v>83</v>
      </c>
      <c r="F56" s="123"/>
      <c r="G56" s="123"/>
      <c r="H56" s="123"/>
      <c r="I56" s="123"/>
      <c r="J56" s="122"/>
      <c r="K56" s="123" t="s">
        <v>84</v>
      </c>
      <c r="L56" s="123"/>
      <c r="M56" s="123"/>
      <c r="N56" s="123"/>
      <c r="O56" s="123"/>
      <c r="P56" s="123"/>
      <c r="Q56" s="123"/>
      <c r="R56" s="123"/>
      <c r="S56" s="123"/>
      <c r="T56" s="123"/>
      <c r="U56" s="123"/>
      <c r="V56" s="123"/>
      <c r="W56" s="123"/>
      <c r="X56" s="123"/>
      <c r="Y56" s="123"/>
      <c r="Z56" s="123"/>
      <c r="AA56" s="123"/>
      <c r="AB56" s="123"/>
      <c r="AC56" s="123"/>
      <c r="AD56" s="123"/>
      <c r="AE56" s="123"/>
      <c r="AF56" s="123"/>
      <c r="AG56" s="124">
        <f>'SO 1.1 - Čištění KL'!J32</f>
        <v>0</v>
      </c>
      <c r="AH56" s="122"/>
      <c r="AI56" s="122"/>
      <c r="AJ56" s="122"/>
      <c r="AK56" s="122"/>
      <c r="AL56" s="122"/>
      <c r="AM56" s="122"/>
      <c r="AN56" s="124">
        <f>SUM(AG56,AT56)</f>
        <v>0</v>
      </c>
      <c r="AO56" s="122"/>
      <c r="AP56" s="122"/>
      <c r="AQ56" s="125" t="s">
        <v>85</v>
      </c>
      <c r="AR56" s="62"/>
      <c r="AS56" s="126">
        <v>0</v>
      </c>
      <c r="AT56" s="127">
        <f>ROUND(SUM(AV56:AW56),2)</f>
        <v>0</v>
      </c>
      <c r="AU56" s="128">
        <f>'SO 1.1 - Čištění KL'!P85</f>
        <v>0</v>
      </c>
      <c r="AV56" s="127">
        <f>'SO 1.1 - Čištění KL'!J35</f>
        <v>0</v>
      </c>
      <c r="AW56" s="127">
        <f>'SO 1.1 - Čištění KL'!J36</f>
        <v>0</v>
      </c>
      <c r="AX56" s="127">
        <f>'SO 1.1 - Čištění KL'!J37</f>
        <v>0</v>
      </c>
      <c r="AY56" s="127">
        <f>'SO 1.1 - Čištění KL'!J38</f>
        <v>0</v>
      </c>
      <c r="AZ56" s="127">
        <f>'SO 1.1 - Čištění KL'!F35</f>
        <v>0</v>
      </c>
      <c r="BA56" s="127">
        <f>'SO 1.1 - Čištění KL'!F36</f>
        <v>0</v>
      </c>
      <c r="BB56" s="127">
        <f>'SO 1.1 - Čištění KL'!F37</f>
        <v>0</v>
      </c>
      <c r="BC56" s="127">
        <f>'SO 1.1 - Čištění KL'!F38</f>
        <v>0</v>
      </c>
      <c r="BD56" s="129">
        <f>'SO 1.1 - Čištění KL'!F39</f>
        <v>0</v>
      </c>
      <c r="BE56" s="4"/>
      <c r="BT56" s="130" t="s">
        <v>81</v>
      </c>
      <c r="BV56" s="130" t="s">
        <v>74</v>
      </c>
      <c r="BW56" s="130" t="s">
        <v>86</v>
      </c>
      <c r="BX56" s="130" t="s">
        <v>80</v>
      </c>
      <c r="CL56" s="130" t="s">
        <v>19</v>
      </c>
    </row>
    <row r="57" s="4" customFormat="1" ht="16.5" customHeight="1">
      <c r="A57" s="121" t="s">
        <v>82</v>
      </c>
      <c r="B57" s="60"/>
      <c r="C57" s="122"/>
      <c r="D57" s="122"/>
      <c r="E57" s="123" t="s">
        <v>87</v>
      </c>
      <c r="F57" s="123"/>
      <c r="G57" s="123"/>
      <c r="H57" s="123"/>
      <c r="I57" s="123"/>
      <c r="J57" s="122"/>
      <c r="K57" s="123" t="s">
        <v>88</v>
      </c>
      <c r="L57" s="123"/>
      <c r="M57" s="123"/>
      <c r="N57" s="123"/>
      <c r="O57" s="123"/>
      <c r="P57" s="123"/>
      <c r="Q57" s="123"/>
      <c r="R57" s="123"/>
      <c r="S57" s="123"/>
      <c r="T57" s="123"/>
      <c r="U57" s="123"/>
      <c r="V57" s="123"/>
      <c r="W57" s="123"/>
      <c r="X57" s="123"/>
      <c r="Y57" s="123"/>
      <c r="Z57" s="123"/>
      <c r="AA57" s="123"/>
      <c r="AB57" s="123"/>
      <c r="AC57" s="123"/>
      <c r="AD57" s="123"/>
      <c r="AE57" s="123"/>
      <c r="AF57" s="123"/>
      <c r="AG57" s="124">
        <f>'SO 1.2 - Materiál objedna...'!J32</f>
        <v>0</v>
      </c>
      <c r="AH57" s="122"/>
      <c r="AI57" s="122"/>
      <c r="AJ57" s="122"/>
      <c r="AK57" s="122"/>
      <c r="AL57" s="122"/>
      <c r="AM57" s="122"/>
      <c r="AN57" s="124">
        <f>SUM(AG57,AT57)</f>
        <v>0</v>
      </c>
      <c r="AO57" s="122"/>
      <c r="AP57" s="122"/>
      <c r="AQ57" s="125" t="s">
        <v>85</v>
      </c>
      <c r="AR57" s="62"/>
      <c r="AS57" s="126">
        <v>0</v>
      </c>
      <c r="AT57" s="127">
        <f>ROUND(SUM(AV57:AW57),2)</f>
        <v>0</v>
      </c>
      <c r="AU57" s="128">
        <f>'SO 1.2 - Materiál objedna...'!P85</f>
        <v>0</v>
      </c>
      <c r="AV57" s="127">
        <f>'SO 1.2 - Materiál objedna...'!J35</f>
        <v>0</v>
      </c>
      <c r="AW57" s="127">
        <f>'SO 1.2 - Materiál objedna...'!J36</f>
        <v>0</v>
      </c>
      <c r="AX57" s="127">
        <f>'SO 1.2 - Materiál objedna...'!J37</f>
        <v>0</v>
      </c>
      <c r="AY57" s="127">
        <f>'SO 1.2 - Materiál objedna...'!J38</f>
        <v>0</v>
      </c>
      <c r="AZ57" s="127">
        <f>'SO 1.2 - Materiál objedna...'!F35</f>
        <v>0</v>
      </c>
      <c r="BA57" s="127">
        <f>'SO 1.2 - Materiál objedna...'!F36</f>
        <v>0</v>
      </c>
      <c r="BB57" s="127">
        <f>'SO 1.2 - Materiál objedna...'!F37</f>
        <v>0</v>
      </c>
      <c r="BC57" s="127">
        <f>'SO 1.2 - Materiál objedna...'!F38</f>
        <v>0</v>
      </c>
      <c r="BD57" s="129">
        <f>'SO 1.2 - Materiál objedna...'!F39</f>
        <v>0</v>
      </c>
      <c r="BE57" s="4"/>
      <c r="BT57" s="130" t="s">
        <v>81</v>
      </c>
      <c r="BV57" s="130" t="s">
        <v>74</v>
      </c>
      <c r="BW57" s="130" t="s">
        <v>89</v>
      </c>
      <c r="BX57" s="130" t="s">
        <v>80</v>
      </c>
      <c r="CL57" s="130" t="s">
        <v>19</v>
      </c>
    </row>
    <row r="58" s="7" customFormat="1" ht="16.5" customHeight="1">
      <c r="A58" s="7"/>
      <c r="B58" s="108"/>
      <c r="C58" s="109"/>
      <c r="D58" s="110" t="s">
        <v>90</v>
      </c>
      <c r="E58" s="110"/>
      <c r="F58" s="110"/>
      <c r="G58" s="110"/>
      <c r="H58" s="110"/>
      <c r="I58" s="111"/>
      <c r="J58" s="110" t="s">
        <v>91</v>
      </c>
      <c r="K58" s="110"/>
      <c r="L58" s="110"/>
      <c r="M58" s="110"/>
      <c r="N58" s="110"/>
      <c r="O58" s="110"/>
      <c r="P58" s="110"/>
      <c r="Q58" s="110"/>
      <c r="R58" s="110"/>
      <c r="S58" s="110"/>
      <c r="T58" s="110"/>
      <c r="U58" s="110"/>
      <c r="V58" s="110"/>
      <c r="W58" s="110"/>
      <c r="X58" s="110"/>
      <c r="Y58" s="110"/>
      <c r="Z58" s="110"/>
      <c r="AA58" s="110"/>
      <c r="AB58" s="110"/>
      <c r="AC58" s="110"/>
      <c r="AD58" s="110"/>
      <c r="AE58" s="110"/>
      <c r="AF58" s="110"/>
      <c r="AG58" s="112">
        <f>ROUND(AG59,2)</f>
        <v>0</v>
      </c>
      <c r="AH58" s="111"/>
      <c r="AI58" s="111"/>
      <c r="AJ58" s="111"/>
      <c r="AK58" s="111"/>
      <c r="AL58" s="111"/>
      <c r="AM58" s="111"/>
      <c r="AN58" s="113">
        <f>SUM(AG58,AT58)</f>
        <v>0</v>
      </c>
      <c r="AO58" s="111"/>
      <c r="AP58" s="111"/>
      <c r="AQ58" s="114" t="s">
        <v>78</v>
      </c>
      <c r="AR58" s="115"/>
      <c r="AS58" s="116">
        <f>ROUND(AS59,2)</f>
        <v>0</v>
      </c>
      <c r="AT58" s="117">
        <f>ROUND(SUM(AV58:AW58),2)</f>
        <v>0</v>
      </c>
      <c r="AU58" s="118">
        <f>ROUND(AU59,5)</f>
        <v>0</v>
      </c>
      <c r="AV58" s="117">
        <f>ROUND(AZ58*L29,2)</f>
        <v>0</v>
      </c>
      <c r="AW58" s="117">
        <f>ROUND(BA58*L30,2)</f>
        <v>0</v>
      </c>
      <c r="AX58" s="117">
        <f>ROUND(BB58*L29,2)</f>
        <v>0</v>
      </c>
      <c r="AY58" s="117">
        <f>ROUND(BC58*L30,2)</f>
        <v>0</v>
      </c>
      <c r="AZ58" s="117">
        <f>ROUND(AZ59,2)</f>
        <v>0</v>
      </c>
      <c r="BA58" s="117">
        <f>ROUND(BA59,2)</f>
        <v>0</v>
      </c>
      <c r="BB58" s="117">
        <f>ROUND(BB59,2)</f>
        <v>0</v>
      </c>
      <c r="BC58" s="117">
        <f>ROUND(BC59,2)</f>
        <v>0</v>
      </c>
      <c r="BD58" s="119">
        <f>ROUND(BD59,2)</f>
        <v>0</v>
      </c>
      <c r="BE58" s="7"/>
      <c r="BS58" s="120" t="s">
        <v>71</v>
      </c>
      <c r="BT58" s="120" t="s">
        <v>79</v>
      </c>
      <c r="BU58" s="120" t="s">
        <v>73</v>
      </c>
      <c r="BV58" s="120" t="s">
        <v>74</v>
      </c>
      <c r="BW58" s="120" t="s">
        <v>92</v>
      </c>
      <c r="BX58" s="120" t="s">
        <v>5</v>
      </c>
      <c r="CL58" s="120" t="s">
        <v>19</v>
      </c>
      <c r="CM58" s="120" t="s">
        <v>81</v>
      </c>
    </row>
    <row r="59" s="4" customFormat="1" ht="16.5" customHeight="1">
      <c r="A59" s="121" t="s">
        <v>82</v>
      </c>
      <c r="B59" s="60"/>
      <c r="C59" s="122"/>
      <c r="D59" s="122"/>
      <c r="E59" s="123" t="s">
        <v>93</v>
      </c>
      <c r="F59" s="123"/>
      <c r="G59" s="123"/>
      <c r="H59" s="123"/>
      <c r="I59" s="123"/>
      <c r="J59" s="122"/>
      <c r="K59" s="123" t="s">
        <v>84</v>
      </c>
      <c r="L59" s="123"/>
      <c r="M59" s="123"/>
      <c r="N59" s="123"/>
      <c r="O59" s="123"/>
      <c r="P59" s="123"/>
      <c r="Q59" s="123"/>
      <c r="R59" s="123"/>
      <c r="S59" s="123"/>
      <c r="T59" s="123"/>
      <c r="U59" s="123"/>
      <c r="V59" s="123"/>
      <c r="W59" s="123"/>
      <c r="X59" s="123"/>
      <c r="Y59" s="123"/>
      <c r="Z59" s="123"/>
      <c r="AA59" s="123"/>
      <c r="AB59" s="123"/>
      <c r="AC59" s="123"/>
      <c r="AD59" s="123"/>
      <c r="AE59" s="123"/>
      <c r="AF59" s="123"/>
      <c r="AG59" s="124">
        <f>'SO 2.1 - Čištění KL'!J32</f>
        <v>0</v>
      </c>
      <c r="AH59" s="122"/>
      <c r="AI59" s="122"/>
      <c r="AJ59" s="122"/>
      <c r="AK59" s="122"/>
      <c r="AL59" s="122"/>
      <c r="AM59" s="122"/>
      <c r="AN59" s="124">
        <f>SUM(AG59,AT59)</f>
        <v>0</v>
      </c>
      <c r="AO59" s="122"/>
      <c r="AP59" s="122"/>
      <c r="AQ59" s="125" t="s">
        <v>85</v>
      </c>
      <c r="AR59" s="62"/>
      <c r="AS59" s="126">
        <v>0</v>
      </c>
      <c r="AT59" s="127">
        <f>ROUND(SUM(AV59:AW59),2)</f>
        <v>0</v>
      </c>
      <c r="AU59" s="128">
        <f>'SO 2.1 - Čištění KL'!P85</f>
        <v>0</v>
      </c>
      <c r="AV59" s="127">
        <f>'SO 2.1 - Čištění KL'!J35</f>
        <v>0</v>
      </c>
      <c r="AW59" s="127">
        <f>'SO 2.1 - Čištění KL'!J36</f>
        <v>0</v>
      </c>
      <c r="AX59" s="127">
        <f>'SO 2.1 - Čištění KL'!J37</f>
        <v>0</v>
      </c>
      <c r="AY59" s="127">
        <f>'SO 2.1 - Čištění KL'!J38</f>
        <v>0</v>
      </c>
      <c r="AZ59" s="127">
        <f>'SO 2.1 - Čištění KL'!F35</f>
        <v>0</v>
      </c>
      <c r="BA59" s="127">
        <f>'SO 2.1 - Čištění KL'!F36</f>
        <v>0</v>
      </c>
      <c r="BB59" s="127">
        <f>'SO 2.1 - Čištění KL'!F37</f>
        <v>0</v>
      </c>
      <c r="BC59" s="127">
        <f>'SO 2.1 - Čištění KL'!F38</f>
        <v>0</v>
      </c>
      <c r="BD59" s="129">
        <f>'SO 2.1 - Čištění KL'!F39</f>
        <v>0</v>
      </c>
      <c r="BE59" s="4"/>
      <c r="BT59" s="130" t="s">
        <v>81</v>
      </c>
      <c r="BV59" s="130" t="s">
        <v>74</v>
      </c>
      <c r="BW59" s="130" t="s">
        <v>94</v>
      </c>
      <c r="BX59" s="130" t="s">
        <v>92</v>
      </c>
      <c r="CL59" s="130" t="s">
        <v>19</v>
      </c>
    </row>
    <row r="60" s="7" customFormat="1" ht="16.5" customHeight="1">
      <c r="A60" s="7"/>
      <c r="B60" s="108"/>
      <c r="C60" s="109"/>
      <c r="D60" s="110" t="s">
        <v>95</v>
      </c>
      <c r="E60" s="110"/>
      <c r="F60" s="110"/>
      <c r="G60" s="110"/>
      <c r="H60" s="110"/>
      <c r="I60" s="111"/>
      <c r="J60" s="110" t="s">
        <v>96</v>
      </c>
      <c r="K60" s="110"/>
      <c r="L60" s="110"/>
      <c r="M60" s="110"/>
      <c r="N60" s="110"/>
      <c r="O60" s="110"/>
      <c r="P60" s="110"/>
      <c r="Q60" s="110"/>
      <c r="R60" s="110"/>
      <c r="S60" s="110"/>
      <c r="T60" s="110"/>
      <c r="U60" s="110"/>
      <c r="V60" s="110"/>
      <c r="W60" s="110"/>
      <c r="X60" s="110"/>
      <c r="Y60" s="110"/>
      <c r="Z60" s="110"/>
      <c r="AA60" s="110"/>
      <c r="AB60" s="110"/>
      <c r="AC60" s="110"/>
      <c r="AD60" s="110"/>
      <c r="AE60" s="110"/>
      <c r="AF60" s="110"/>
      <c r="AG60" s="112">
        <f>ROUND(AG61,2)</f>
        <v>0</v>
      </c>
      <c r="AH60" s="111"/>
      <c r="AI60" s="111"/>
      <c r="AJ60" s="111"/>
      <c r="AK60" s="111"/>
      <c r="AL60" s="111"/>
      <c r="AM60" s="111"/>
      <c r="AN60" s="113">
        <f>SUM(AG60,AT60)</f>
        <v>0</v>
      </c>
      <c r="AO60" s="111"/>
      <c r="AP60" s="111"/>
      <c r="AQ60" s="114" t="s">
        <v>78</v>
      </c>
      <c r="AR60" s="115"/>
      <c r="AS60" s="116">
        <f>ROUND(AS61,2)</f>
        <v>0</v>
      </c>
      <c r="AT60" s="117">
        <f>ROUND(SUM(AV60:AW60),2)</f>
        <v>0</v>
      </c>
      <c r="AU60" s="118">
        <f>ROUND(AU61,5)</f>
        <v>0</v>
      </c>
      <c r="AV60" s="117">
        <f>ROUND(AZ60*L29,2)</f>
        <v>0</v>
      </c>
      <c r="AW60" s="117">
        <f>ROUND(BA60*L30,2)</f>
        <v>0</v>
      </c>
      <c r="AX60" s="117">
        <f>ROUND(BB60*L29,2)</f>
        <v>0</v>
      </c>
      <c r="AY60" s="117">
        <f>ROUND(BC60*L30,2)</f>
        <v>0</v>
      </c>
      <c r="AZ60" s="117">
        <f>ROUND(AZ61,2)</f>
        <v>0</v>
      </c>
      <c r="BA60" s="117">
        <f>ROUND(BA61,2)</f>
        <v>0</v>
      </c>
      <c r="BB60" s="117">
        <f>ROUND(BB61,2)</f>
        <v>0</v>
      </c>
      <c r="BC60" s="117">
        <f>ROUND(BC61,2)</f>
        <v>0</v>
      </c>
      <c r="BD60" s="119">
        <f>ROUND(BD61,2)</f>
        <v>0</v>
      </c>
      <c r="BE60" s="7"/>
      <c r="BS60" s="120" t="s">
        <v>71</v>
      </c>
      <c r="BT60" s="120" t="s">
        <v>79</v>
      </c>
      <c r="BU60" s="120" t="s">
        <v>73</v>
      </c>
      <c r="BV60" s="120" t="s">
        <v>74</v>
      </c>
      <c r="BW60" s="120" t="s">
        <v>97</v>
      </c>
      <c r="BX60" s="120" t="s">
        <v>5</v>
      </c>
      <c r="CL60" s="120" t="s">
        <v>19</v>
      </c>
      <c r="CM60" s="120" t="s">
        <v>81</v>
      </c>
    </row>
    <row r="61" s="4" customFormat="1" ht="16.5" customHeight="1">
      <c r="A61" s="121" t="s">
        <v>82</v>
      </c>
      <c r="B61" s="60"/>
      <c r="C61" s="122"/>
      <c r="D61" s="122"/>
      <c r="E61" s="123" t="s">
        <v>98</v>
      </c>
      <c r="F61" s="123"/>
      <c r="G61" s="123"/>
      <c r="H61" s="123"/>
      <c r="I61" s="123"/>
      <c r="J61" s="122"/>
      <c r="K61" s="123" t="s">
        <v>84</v>
      </c>
      <c r="L61" s="123"/>
      <c r="M61" s="123"/>
      <c r="N61" s="123"/>
      <c r="O61" s="123"/>
      <c r="P61" s="123"/>
      <c r="Q61" s="123"/>
      <c r="R61" s="123"/>
      <c r="S61" s="123"/>
      <c r="T61" s="123"/>
      <c r="U61" s="123"/>
      <c r="V61" s="123"/>
      <c r="W61" s="123"/>
      <c r="X61" s="123"/>
      <c r="Y61" s="123"/>
      <c r="Z61" s="123"/>
      <c r="AA61" s="123"/>
      <c r="AB61" s="123"/>
      <c r="AC61" s="123"/>
      <c r="AD61" s="123"/>
      <c r="AE61" s="123"/>
      <c r="AF61" s="123"/>
      <c r="AG61" s="124">
        <f>'SO 3.1 - Čištění KL'!J32</f>
        <v>0</v>
      </c>
      <c r="AH61" s="122"/>
      <c r="AI61" s="122"/>
      <c r="AJ61" s="122"/>
      <c r="AK61" s="122"/>
      <c r="AL61" s="122"/>
      <c r="AM61" s="122"/>
      <c r="AN61" s="124">
        <f>SUM(AG61,AT61)</f>
        <v>0</v>
      </c>
      <c r="AO61" s="122"/>
      <c r="AP61" s="122"/>
      <c r="AQ61" s="125" t="s">
        <v>85</v>
      </c>
      <c r="AR61" s="62"/>
      <c r="AS61" s="126">
        <v>0</v>
      </c>
      <c r="AT61" s="127">
        <f>ROUND(SUM(AV61:AW61),2)</f>
        <v>0</v>
      </c>
      <c r="AU61" s="128">
        <f>'SO 3.1 - Čištění KL'!P85</f>
        <v>0</v>
      </c>
      <c r="AV61" s="127">
        <f>'SO 3.1 - Čištění KL'!J35</f>
        <v>0</v>
      </c>
      <c r="AW61" s="127">
        <f>'SO 3.1 - Čištění KL'!J36</f>
        <v>0</v>
      </c>
      <c r="AX61" s="127">
        <f>'SO 3.1 - Čištění KL'!J37</f>
        <v>0</v>
      </c>
      <c r="AY61" s="127">
        <f>'SO 3.1 - Čištění KL'!J38</f>
        <v>0</v>
      </c>
      <c r="AZ61" s="127">
        <f>'SO 3.1 - Čištění KL'!F35</f>
        <v>0</v>
      </c>
      <c r="BA61" s="127">
        <f>'SO 3.1 - Čištění KL'!F36</f>
        <v>0</v>
      </c>
      <c r="BB61" s="127">
        <f>'SO 3.1 - Čištění KL'!F37</f>
        <v>0</v>
      </c>
      <c r="BC61" s="127">
        <f>'SO 3.1 - Čištění KL'!F38</f>
        <v>0</v>
      </c>
      <c r="BD61" s="129">
        <f>'SO 3.1 - Čištění KL'!F39</f>
        <v>0</v>
      </c>
      <c r="BE61" s="4"/>
      <c r="BT61" s="130" t="s">
        <v>81</v>
      </c>
      <c r="BV61" s="130" t="s">
        <v>74</v>
      </c>
      <c r="BW61" s="130" t="s">
        <v>99</v>
      </c>
      <c r="BX61" s="130" t="s">
        <v>97</v>
      </c>
      <c r="CL61" s="130" t="s">
        <v>19</v>
      </c>
    </row>
    <row r="62" s="7" customFormat="1" ht="16.5" customHeight="1">
      <c r="A62" s="7"/>
      <c r="B62" s="108"/>
      <c r="C62" s="109"/>
      <c r="D62" s="110" t="s">
        <v>100</v>
      </c>
      <c r="E62" s="110"/>
      <c r="F62" s="110"/>
      <c r="G62" s="110"/>
      <c r="H62" s="110"/>
      <c r="I62" s="111"/>
      <c r="J62" s="110" t="s">
        <v>101</v>
      </c>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2">
        <f>ROUND(AG63,2)</f>
        <v>0</v>
      </c>
      <c r="AH62" s="111"/>
      <c r="AI62" s="111"/>
      <c r="AJ62" s="111"/>
      <c r="AK62" s="111"/>
      <c r="AL62" s="111"/>
      <c r="AM62" s="111"/>
      <c r="AN62" s="113">
        <f>SUM(AG62,AT62)</f>
        <v>0</v>
      </c>
      <c r="AO62" s="111"/>
      <c r="AP62" s="111"/>
      <c r="AQ62" s="114" t="s">
        <v>78</v>
      </c>
      <c r="AR62" s="115"/>
      <c r="AS62" s="116">
        <f>ROUND(AS63,2)</f>
        <v>0</v>
      </c>
      <c r="AT62" s="117">
        <f>ROUND(SUM(AV62:AW62),2)</f>
        <v>0</v>
      </c>
      <c r="AU62" s="118">
        <f>ROUND(AU63,5)</f>
        <v>0</v>
      </c>
      <c r="AV62" s="117">
        <f>ROUND(AZ62*L29,2)</f>
        <v>0</v>
      </c>
      <c r="AW62" s="117">
        <f>ROUND(BA62*L30,2)</f>
        <v>0</v>
      </c>
      <c r="AX62" s="117">
        <f>ROUND(BB62*L29,2)</f>
        <v>0</v>
      </c>
      <c r="AY62" s="117">
        <f>ROUND(BC62*L30,2)</f>
        <v>0</v>
      </c>
      <c r="AZ62" s="117">
        <f>ROUND(AZ63,2)</f>
        <v>0</v>
      </c>
      <c r="BA62" s="117">
        <f>ROUND(BA63,2)</f>
        <v>0</v>
      </c>
      <c r="BB62" s="117">
        <f>ROUND(BB63,2)</f>
        <v>0</v>
      </c>
      <c r="BC62" s="117">
        <f>ROUND(BC63,2)</f>
        <v>0</v>
      </c>
      <c r="BD62" s="119">
        <f>ROUND(BD63,2)</f>
        <v>0</v>
      </c>
      <c r="BE62" s="7"/>
      <c r="BS62" s="120" t="s">
        <v>71</v>
      </c>
      <c r="BT62" s="120" t="s">
        <v>79</v>
      </c>
      <c r="BU62" s="120" t="s">
        <v>73</v>
      </c>
      <c r="BV62" s="120" t="s">
        <v>74</v>
      </c>
      <c r="BW62" s="120" t="s">
        <v>102</v>
      </c>
      <c r="BX62" s="120" t="s">
        <v>5</v>
      </c>
      <c r="CL62" s="120" t="s">
        <v>19</v>
      </c>
      <c r="CM62" s="120" t="s">
        <v>81</v>
      </c>
    </row>
    <row r="63" s="4" customFormat="1" ht="16.5" customHeight="1">
      <c r="A63" s="121" t="s">
        <v>82</v>
      </c>
      <c r="B63" s="60"/>
      <c r="C63" s="122"/>
      <c r="D63" s="122"/>
      <c r="E63" s="123" t="s">
        <v>103</v>
      </c>
      <c r="F63" s="123"/>
      <c r="G63" s="123"/>
      <c r="H63" s="123"/>
      <c r="I63" s="123"/>
      <c r="J63" s="122"/>
      <c r="K63" s="123" t="s">
        <v>84</v>
      </c>
      <c r="L63" s="123"/>
      <c r="M63" s="123"/>
      <c r="N63" s="123"/>
      <c r="O63" s="123"/>
      <c r="P63" s="123"/>
      <c r="Q63" s="123"/>
      <c r="R63" s="123"/>
      <c r="S63" s="123"/>
      <c r="T63" s="123"/>
      <c r="U63" s="123"/>
      <c r="V63" s="123"/>
      <c r="W63" s="123"/>
      <c r="X63" s="123"/>
      <c r="Y63" s="123"/>
      <c r="Z63" s="123"/>
      <c r="AA63" s="123"/>
      <c r="AB63" s="123"/>
      <c r="AC63" s="123"/>
      <c r="AD63" s="123"/>
      <c r="AE63" s="123"/>
      <c r="AF63" s="123"/>
      <c r="AG63" s="124">
        <f>'SO 4.1 - Čištění KL'!J32</f>
        <v>0</v>
      </c>
      <c r="AH63" s="122"/>
      <c r="AI63" s="122"/>
      <c r="AJ63" s="122"/>
      <c r="AK63" s="122"/>
      <c r="AL63" s="122"/>
      <c r="AM63" s="122"/>
      <c r="AN63" s="124">
        <f>SUM(AG63,AT63)</f>
        <v>0</v>
      </c>
      <c r="AO63" s="122"/>
      <c r="AP63" s="122"/>
      <c r="AQ63" s="125" t="s">
        <v>85</v>
      </c>
      <c r="AR63" s="62"/>
      <c r="AS63" s="126">
        <v>0</v>
      </c>
      <c r="AT63" s="127">
        <f>ROUND(SUM(AV63:AW63),2)</f>
        <v>0</v>
      </c>
      <c r="AU63" s="128">
        <f>'SO 4.1 - Čištění KL'!P85</f>
        <v>0</v>
      </c>
      <c r="AV63" s="127">
        <f>'SO 4.1 - Čištění KL'!J35</f>
        <v>0</v>
      </c>
      <c r="AW63" s="127">
        <f>'SO 4.1 - Čištění KL'!J36</f>
        <v>0</v>
      </c>
      <c r="AX63" s="127">
        <f>'SO 4.1 - Čištění KL'!J37</f>
        <v>0</v>
      </c>
      <c r="AY63" s="127">
        <f>'SO 4.1 - Čištění KL'!J38</f>
        <v>0</v>
      </c>
      <c r="AZ63" s="127">
        <f>'SO 4.1 - Čištění KL'!F35</f>
        <v>0</v>
      </c>
      <c r="BA63" s="127">
        <f>'SO 4.1 - Čištění KL'!F36</f>
        <v>0</v>
      </c>
      <c r="BB63" s="127">
        <f>'SO 4.1 - Čištění KL'!F37</f>
        <v>0</v>
      </c>
      <c r="BC63" s="127">
        <f>'SO 4.1 - Čištění KL'!F38</f>
        <v>0</v>
      </c>
      <c r="BD63" s="129">
        <f>'SO 4.1 - Čištění KL'!F39</f>
        <v>0</v>
      </c>
      <c r="BE63" s="4"/>
      <c r="BT63" s="130" t="s">
        <v>81</v>
      </c>
      <c r="BV63" s="130" t="s">
        <v>74</v>
      </c>
      <c r="BW63" s="130" t="s">
        <v>104</v>
      </c>
      <c r="BX63" s="130" t="s">
        <v>102</v>
      </c>
      <c r="CL63" s="130" t="s">
        <v>19</v>
      </c>
    </row>
    <row r="64" s="7" customFormat="1" ht="24.75" customHeight="1">
      <c r="A64" s="7"/>
      <c r="B64" s="108"/>
      <c r="C64" s="109"/>
      <c r="D64" s="110" t="s">
        <v>105</v>
      </c>
      <c r="E64" s="110"/>
      <c r="F64" s="110"/>
      <c r="G64" s="110"/>
      <c r="H64" s="110"/>
      <c r="I64" s="111"/>
      <c r="J64" s="110" t="s">
        <v>106</v>
      </c>
      <c r="K64" s="110"/>
      <c r="L64" s="110"/>
      <c r="M64" s="110"/>
      <c r="N64" s="110"/>
      <c r="O64" s="110"/>
      <c r="P64" s="110"/>
      <c r="Q64" s="110"/>
      <c r="R64" s="110"/>
      <c r="S64" s="110"/>
      <c r="T64" s="110"/>
      <c r="U64" s="110"/>
      <c r="V64" s="110"/>
      <c r="W64" s="110"/>
      <c r="X64" s="110"/>
      <c r="Y64" s="110"/>
      <c r="Z64" s="110"/>
      <c r="AA64" s="110"/>
      <c r="AB64" s="110"/>
      <c r="AC64" s="110"/>
      <c r="AD64" s="110"/>
      <c r="AE64" s="110"/>
      <c r="AF64" s="110"/>
      <c r="AG64" s="112">
        <f>ROUND(SUM(AG65:AG66),2)</f>
        <v>0</v>
      </c>
      <c r="AH64" s="111"/>
      <c r="AI64" s="111"/>
      <c r="AJ64" s="111"/>
      <c r="AK64" s="111"/>
      <c r="AL64" s="111"/>
      <c r="AM64" s="111"/>
      <c r="AN64" s="113">
        <f>SUM(AG64,AT64)</f>
        <v>0</v>
      </c>
      <c r="AO64" s="111"/>
      <c r="AP64" s="111"/>
      <c r="AQ64" s="114" t="s">
        <v>78</v>
      </c>
      <c r="AR64" s="115"/>
      <c r="AS64" s="116">
        <f>ROUND(SUM(AS65:AS66),2)</f>
        <v>0</v>
      </c>
      <c r="AT64" s="117">
        <f>ROUND(SUM(AV64:AW64),2)</f>
        <v>0</v>
      </c>
      <c r="AU64" s="118">
        <f>ROUND(SUM(AU65:AU66),5)</f>
        <v>0</v>
      </c>
      <c r="AV64" s="117">
        <f>ROUND(AZ64*L29,2)</f>
        <v>0</v>
      </c>
      <c r="AW64" s="117">
        <f>ROUND(BA64*L30,2)</f>
        <v>0</v>
      </c>
      <c r="AX64" s="117">
        <f>ROUND(BB64*L29,2)</f>
        <v>0</v>
      </c>
      <c r="AY64" s="117">
        <f>ROUND(BC64*L30,2)</f>
        <v>0</v>
      </c>
      <c r="AZ64" s="117">
        <f>ROUND(SUM(AZ65:AZ66),2)</f>
        <v>0</v>
      </c>
      <c r="BA64" s="117">
        <f>ROUND(SUM(BA65:BA66),2)</f>
        <v>0</v>
      </c>
      <c r="BB64" s="117">
        <f>ROUND(SUM(BB65:BB66),2)</f>
        <v>0</v>
      </c>
      <c r="BC64" s="117">
        <f>ROUND(SUM(BC65:BC66),2)</f>
        <v>0</v>
      </c>
      <c r="BD64" s="119">
        <f>ROUND(SUM(BD65:BD66),2)</f>
        <v>0</v>
      </c>
      <c r="BE64" s="7"/>
      <c r="BS64" s="120" t="s">
        <v>71</v>
      </c>
      <c r="BT64" s="120" t="s">
        <v>79</v>
      </c>
      <c r="BU64" s="120" t="s">
        <v>73</v>
      </c>
      <c r="BV64" s="120" t="s">
        <v>74</v>
      </c>
      <c r="BW64" s="120" t="s">
        <v>107</v>
      </c>
      <c r="BX64" s="120" t="s">
        <v>5</v>
      </c>
      <c r="CL64" s="120" t="s">
        <v>19</v>
      </c>
      <c r="CM64" s="120" t="s">
        <v>81</v>
      </c>
    </row>
    <row r="65" s="4" customFormat="1" ht="16.5" customHeight="1">
      <c r="A65" s="121" t="s">
        <v>82</v>
      </c>
      <c r="B65" s="60"/>
      <c r="C65" s="122"/>
      <c r="D65" s="122"/>
      <c r="E65" s="123" t="s">
        <v>108</v>
      </c>
      <c r="F65" s="123"/>
      <c r="G65" s="123"/>
      <c r="H65" s="123"/>
      <c r="I65" s="123"/>
      <c r="J65" s="122"/>
      <c r="K65" s="123" t="s">
        <v>109</v>
      </c>
      <c r="L65" s="123"/>
      <c r="M65" s="123"/>
      <c r="N65" s="123"/>
      <c r="O65" s="123"/>
      <c r="P65" s="123"/>
      <c r="Q65" s="123"/>
      <c r="R65" s="123"/>
      <c r="S65" s="123"/>
      <c r="T65" s="123"/>
      <c r="U65" s="123"/>
      <c r="V65" s="123"/>
      <c r="W65" s="123"/>
      <c r="X65" s="123"/>
      <c r="Y65" s="123"/>
      <c r="Z65" s="123"/>
      <c r="AA65" s="123"/>
      <c r="AB65" s="123"/>
      <c r="AC65" s="123"/>
      <c r="AD65" s="123"/>
      <c r="AE65" s="123"/>
      <c r="AF65" s="123"/>
      <c r="AG65" s="124">
        <f>'SO 5.1 - Výměna pražců, k...'!J32</f>
        <v>0</v>
      </c>
      <c r="AH65" s="122"/>
      <c r="AI65" s="122"/>
      <c r="AJ65" s="122"/>
      <c r="AK65" s="122"/>
      <c r="AL65" s="122"/>
      <c r="AM65" s="122"/>
      <c r="AN65" s="124">
        <f>SUM(AG65,AT65)</f>
        <v>0</v>
      </c>
      <c r="AO65" s="122"/>
      <c r="AP65" s="122"/>
      <c r="AQ65" s="125" t="s">
        <v>85</v>
      </c>
      <c r="AR65" s="62"/>
      <c r="AS65" s="126">
        <v>0</v>
      </c>
      <c r="AT65" s="127">
        <f>ROUND(SUM(AV65:AW65),2)</f>
        <v>0</v>
      </c>
      <c r="AU65" s="128">
        <f>'SO 5.1 - Výměna pražců, k...'!P85</f>
        <v>0</v>
      </c>
      <c r="AV65" s="127">
        <f>'SO 5.1 - Výměna pražců, k...'!J35</f>
        <v>0</v>
      </c>
      <c r="AW65" s="127">
        <f>'SO 5.1 - Výměna pražců, k...'!J36</f>
        <v>0</v>
      </c>
      <c r="AX65" s="127">
        <f>'SO 5.1 - Výměna pražců, k...'!J37</f>
        <v>0</v>
      </c>
      <c r="AY65" s="127">
        <f>'SO 5.1 - Výměna pražců, k...'!J38</f>
        <v>0</v>
      </c>
      <c r="AZ65" s="127">
        <f>'SO 5.1 - Výměna pražců, k...'!F35</f>
        <v>0</v>
      </c>
      <c r="BA65" s="127">
        <f>'SO 5.1 - Výměna pražců, k...'!F36</f>
        <v>0</v>
      </c>
      <c r="BB65" s="127">
        <f>'SO 5.1 - Výměna pražců, k...'!F37</f>
        <v>0</v>
      </c>
      <c r="BC65" s="127">
        <f>'SO 5.1 - Výměna pražců, k...'!F38</f>
        <v>0</v>
      </c>
      <c r="BD65" s="129">
        <f>'SO 5.1 - Výměna pražců, k...'!F39</f>
        <v>0</v>
      </c>
      <c r="BE65" s="4"/>
      <c r="BT65" s="130" t="s">
        <v>81</v>
      </c>
      <c r="BV65" s="130" t="s">
        <v>74</v>
      </c>
      <c r="BW65" s="130" t="s">
        <v>110</v>
      </c>
      <c r="BX65" s="130" t="s">
        <v>107</v>
      </c>
      <c r="CL65" s="130" t="s">
        <v>19</v>
      </c>
    </row>
    <row r="66" s="4" customFormat="1" ht="16.5" customHeight="1">
      <c r="A66" s="121" t="s">
        <v>82</v>
      </c>
      <c r="B66" s="60"/>
      <c r="C66" s="122"/>
      <c r="D66" s="122"/>
      <c r="E66" s="123" t="s">
        <v>111</v>
      </c>
      <c r="F66" s="123"/>
      <c r="G66" s="123"/>
      <c r="H66" s="123"/>
      <c r="I66" s="123"/>
      <c r="J66" s="122"/>
      <c r="K66" s="123" t="s">
        <v>88</v>
      </c>
      <c r="L66" s="123"/>
      <c r="M66" s="123"/>
      <c r="N66" s="123"/>
      <c r="O66" s="123"/>
      <c r="P66" s="123"/>
      <c r="Q66" s="123"/>
      <c r="R66" s="123"/>
      <c r="S66" s="123"/>
      <c r="T66" s="123"/>
      <c r="U66" s="123"/>
      <c r="V66" s="123"/>
      <c r="W66" s="123"/>
      <c r="X66" s="123"/>
      <c r="Y66" s="123"/>
      <c r="Z66" s="123"/>
      <c r="AA66" s="123"/>
      <c r="AB66" s="123"/>
      <c r="AC66" s="123"/>
      <c r="AD66" s="123"/>
      <c r="AE66" s="123"/>
      <c r="AF66" s="123"/>
      <c r="AG66" s="124">
        <f>'SO 5.2 - Materiál objedna...'!J32</f>
        <v>0</v>
      </c>
      <c r="AH66" s="122"/>
      <c r="AI66" s="122"/>
      <c r="AJ66" s="122"/>
      <c r="AK66" s="122"/>
      <c r="AL66" s="122"/>
      <c r="AM66" s="122"/>
      <c r="AN66" s="124">
        <f>SUM(AG66,AT66)</f>
        <v>0</v>
      </c>
      <c r="AO66" s="122"/>
      <c r="AP66" s="122"/>
      <c r="AQ66" s="125" t="s">
        <v>85</v>
      </c>
      <c r="AR66" s="62"/>
      <c r="AS66" s="126">
        <v>0</v>
      </c>
      <c r="AT66" s="127">
        <f>ROUND(SUM(AV66:AW66),2)</f>
        <v>0</v>
      </c>
      <c r="AU66" s="128">
        <f>'SO 5.2 - Materiál objedna...'!P85</f>
        <v>0</v>
      </c>
      <c r="AV66" s="127">
        <f>'SO 5.2 - Materiál objedna...'!J35</f>
        <v>0</v>
      </c>
      <c r="AW66" s="127">
        <f>'SO 5.2 - Materiál objedna...'!J36</f>
        <v>0</v>
      </c>
      <c r="AX66" s="127">
        <f>'SO 5.2 - Materiál objedna...'!J37</f>
        <v>0</v>
      </c>
      <c r="AY66" s="127">
        <f>'SO 5.2 - Materiál objedna...'!J38</f>
        <v>0</v>
      </c>
      <c r="AZ66" s="127">
        <f>'SO 5.2 - Materiál objedna...'!F35</f>
        <v>0</v>
      </c>
      <c r="BA66" s="127">
        <f>'SO 5.2 - Materiál objedna...'!F36</f>
        <v>0</v>
      </c>
      <c r="BB66" s="127">
        <f>'SO 5.2 - Materiál objedna...'!F37</f>
        <v>0</v>
      </c>
      <c r="BC66" s="127">
        <f>'SO 5.2 - Materiál objedna...'!F38</f>
        <v>0</v>
      </c>
      <c r="BD66" s="129">
        <f>'SO 5.2 - Materiál objedna...'!F39</f>
        <v>0</v>
      </c>
      <c r="BE66" s="4"/>
      <c r="BT66" s="130" t="s">
        <v>81</v>
      </c>
      <c r="BV66" s="130" t="s">
        <v>74</v>
      </c>
      <c r="BW66" s="130" t="s">
        <v>112</v>
      </c>
      <c r="BX66" s="130" t="s">
        <v>107</v>
      </c>
      <c r="CL66" s="130" t="s">
        <v>19</v>
      </c>
    </row>
    <row r="67" s="7" customFormat="1" ht="16.5" customHeight="1">
      <c r="A67" s="7"/>
      <c r="B67" s="108"/>
      <c r="C67" s="109"/>
      <c r="D67" s="110" t="s">
        <v>113</v>
      </c>
      <c r="E67" s="110"/>
      <c r="F67" s="110"/>
      <c r="G67" s="110"/>
      <c r="H67" s="110"/>
      <c r="I67" s="111"/>
      <c r="J67" s="110" t="s">
        <v>114</v>
      </c>
      <c r="K67" s="110"/>
      <c r="L67" s="110"/>
      <c r="M67" s="110"/>
      <c r="N67" s="110"/>
      <c r="O67" s="110"/>
      <c r="P67" s="110"/>
      <c r="Q67" s="110"/>
      <c r="R67" s="110"/>
      <c r="S67" s="110"/>
      <c r="T67" s="110"/>
      <c r="U67" s="110"/>
      <c r="V67" s="110"/>
      <c r="W67" s="110"/>
      <c r="X67" s="110"/>
      <c r="Y67" s="110"/>
      <c r="Z67" s="110"/>
      <c r="AA67" s="110"/>
      <c r="AB67" s="110"/>
      <c r="AC67" s="110"/>
      <c r="AD67" s="110"/>
      <c r="AE67" s="110"/>
      <c r="AF67" s="110"/>
      <c r="AG67" s="112">
        <f>ROUND(AG68,2)</f>
        <v>0</v>
      </c>
      <c r="AH67" s="111"/>
      <c r="AI67" s="111"/>
      <c r="AJ67" s="111"/>
      <c r="AK67" s="111"/>
      <c r="AL67" s="111"/>
      <c r="AM67" s="111"/>
      <c r="AN67" s="113">
        <f>SUM(AG67,AT67)</f>
        <v>0</v>
      </c>
      <c r="AO67" s="111"/>
      <c r="AP67" s="111"/>
      <c r="AQ67" s="114" t="s">
        <v>78</v>
      </c>
      <c r="AR67" s="115"/>
      <c r="AS67" s="116">
        <f>ROUND(AS68,2)</f>
        <v>0</v>
      </c>
      <c r="AT67" s="117">
        <f>ROUND(SUM(AV67:AW67),2)</f>
        <v>0</v>
      </c>
      <c r="AU67" s="118">
        <f>ROUND(AU68,5)</f>
        <v>0</v>
      </c>
      <c r="AV67" s="117">
        <f>ROUND(AZ67*L29,2)</f>
        <v>0</v>
      </c>
      <c r="AW67" s="117">
        <f>ROUND(BA67*L30,2)</f>
        <v>0</v>
      </c>
      <c r="AX67" s="117">
        <f>ROUND(BB67*L29,2)</f>
        <v>0</v>
      </c>
      <c r="AY67" s="117">
        <f>ROUND(BC67*L30,2)</f>
        <v>0</v>
      </c>
      <c r="AZ67" s="117">
        <f>ROUND(AZ68,2)</f>
        <v>0</v>
      </c>
      <c r="BA67" s="117">
        <f>ROUND(BA68,2)</f>
        <v>0</v>
      </c>
      <c r="BB67" s="117">
        <f>ROUND(BB68,2)</f>
        <v>0</v>
      </c>
      <c r="BC67" s="117">
        <f>ROUND(BC68,2)</f>
        <v>0</v>
      </c>
      <c r="BD67" s="119">
        <f>ROUND(BD68,2)</f>
        <v>0</v>
      </c>
      <c r="BE67" s="7"/>
      <c r="BS67" s="120" t="s">
        <v>71</v>
      </c>
      <c r="BT67" s="120" t="s">
        <v>79</v>
      </c>
      <c r="BU67" s="120" t="s">
        <v>73</v>
      </c>
      <c r="BV67" s="120" t="s">
        <v>74</v>
      </c>
      <c r="BW67" s="120" t="s">
        <v>115</v>
      </c>
      <c r="BX67" s="120" t="s">
        <v>5</v>
      </c>
      <c r="CL67" s="120" t="s">
        <v>19</v>
      </c>
      <c r="CM67" s="120" t="s">
        <v>81</v>
      </c>
    </row>
    <row r="68" s="4" customFormat="1" ht="16.5" customHeight="1">
      <c r="A68" s="121" t="s">
        <v>82</v>
      </c>
      <c r="B68" s="60"/>
      <c r="C68" s="122"/>
      <c r="D68" s="122"/>
      <c r="E68" s="123" t="s">
        <v>116</v>
      </c>
      <c r="F68" s="123"/>
      <c r="G68" s="123"/>
      <c r="H68" s="123"/>
      <c r="I68" s="123"/>
      <c r="J68" s="122"/>
      <c r="K68" s="123" t="s">
        <v>114</v>
      </c>
      <c r="L68" s="123"/>
      <c r="M68" s="123"/>
      <c r="N68" s="123"/>
      <c r="O68" s="123"/>
      <c r="P68" s="123"/>
      <c r="Q68" s="123"/>
      <c r="R68" s="123"/>
      <c r="S68" s="123"/>
      <c r="T68" s="123"/>
      <c r="U68" s="123"/>
      <c r="V68" s="123"/>
      <c r="W68" s="123"/>
      <c r="X68" s="123"/>
      <c r="Y68" s="123"/>
      <c r="Z68" s="123"/>
      <c r="AA68" s="123"/>
      <c r="AB68" s="123"/>
      <c r="AC68" s="123"/>
      <c r="AD68" s="123"/>
      <c r="AE68" s="123"/>
      <c r="AF68" s="123"/>
      <c r="AG68" s="124">
        <f>'SO 6.1 - VON'!J32</f>
        <v>0</v>
      </c>
      <c r="AH68" s="122"/>
      <c r="AI68" s="122"/>
      <c r="AJ68" s="122"/>
      <c r="AK68" s="122"/>
      <c r="AL68" s="122"/>
      <c r="AM68" s="122"/>
      <c r="AN68" s="124">
        <f>SUM(AG68,AT68)</f>
        <v>0</v>
      </c>
      <c r="AO68" s="122"/>
      <c r="AP68" s="122"/>
      <c r="AQ68" s="125" t="s">
        <v>85</v>
      </c>
      <c r="AR68" s="62"/>
      <c r="AS68" s="131">
        <v>0</v>
      </c>
      <c r="AT68" s="132">
        <f>ROUND(SUM(AV68:AW68),2)</f>
        <v>0</v>
      </c>
      <c r="AU68" s="133">
        <f>'SO 6.1 - VON'!P85</f>
        <v>0</v>
      </c>
      <c r="AV68" s="132">
        <f>'SO 6.1 - VON'!J35</f>
        <v>0</v>
      </c>
      <c r="AW68" s="132">
        <f>'SO 6.1 - VON'!J36</f>
        <v>0</v>
      </c>
      <c r="AX68" s="132">
        <f>'SO 6.1 - VON'!J37</f>
        <v>0</v>
      </c>
      <c r="AY68" s="132">
        <f>'SO 6.1 - VON'!J38</f>
        <v>0</v>
      </c>
      <c r="AZ68" s="132">
        <f>'SO 6.1 - VON'!F35</f>
        <v>0</v>
      </c>
      <c r="BA68" s="132">
        <f>'SO 6.1 - VON'!F36</f>
        <v>0</v>
      </c>
      <c r="BB68" s="132">
        <f>'SO 6.1 - VON'!F37</f>
        <v>0</v>
      </c>
      <c r="BC68" s="132">
        <f>'SO 6.1 - VON'!F38</f>
        <v>0</v>
      </c>
      <c r="BD68" s="134">
        <f>'SO 6.1 - VON'!F39</f>
        <v>0</v>
      </c>
      <c r="BE68" s="4"/>
      <c r="BT68" s="130" t="s">
        <v>81</v>
      </c>
      <c r="BV68" s="130" t="s">
        <v>74</v>
      </c>
      <c r="BW68" s="130" t="s">
        <v>117</v>
      </c>
      <c r="BX68" s="130" t="s">
        <v>115</v>
      </c>
      <c r="CL68" s="130" t="s">
        <v>19</v>
      </c>
    </row>
    <row r="69" s="2" customFormat="1" ht="30" customHeight="1">
      <c r="A69" s="35"/>
      <c r="B69" s="36"/>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c r="AK69" s="37"/>
      <c r="AL69" s="37"/>
      <c r="AM69" s="37"/>
      <c r="AN69" s="37"/>
      <c r="AO69" s="37"/>
      <c r="AP69" s="37"/>
      <c r="AQ69" s="37"/>
      <c r="AR69" s="41"/>
      <c r="AS69" s="35"/>
      <c r="AT69" s="35"/>
      <c r="AU69" s="35"/>
      <c r="AV69" s="35"/>
      <c r="AW69" s="35"/>
      <c r="AX69" s="35"/>
      <c r="AY69" s="35"/>
      <c r="AZ69" s="35"/>
      <c r="BA69" s="35"/>
      <c r="BB69" s="35"/>
      <c r="BC69" s="35"/>
      <c r="BD69" s="35"/>
      <c r="BE69" s="35"/>
    </row>
    <row r="70" s="2" customFormat="1" ht="6.96" customHeight="1">
      <c r="A70" s="35"/>
      <c r="B70" s="56"/>
      <c r="C70" s="57"/>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41"/>
      <c r="AS70" s="35"/>
      <c r="AT70" s="35"/>
      <c r="AU70" s="35"/>
      <c r="AV70" s="35"/>
      <c r="AW70" s="35"/>
      <c r="AX70" s="35"/>
      <c r="AY70" s="35"/>
      <c r="AZ70" s="35"/>
      <c r="BA70" s="35"/>
      <c r="BB70" s="35"/>
      <c r="BC70" s="35"/>
      <c r="BD70" s="35"/>
      <c r="BE70" s="35"/>
    </row>
  </sheetData>
  <sheetProtection sheet="1" formatColumns="0" formatRows="0" objects="1" scenarios="1" spinCount="100000" saltValue="bVUpSYdHMm3BsDRAvZePHHC0rqg15yf6Wp9pZ/qnsVvq8DbQBqxx8F5PFlznVVFce+86oQTVfZn5L/Cl8Sie0Q==" hashValue="ZfhaS2eaaG7fKkv5yMX3ua0aeCfDY2VXNZmS7u8G/B+DixZZtwTWybYn/9AZJYHsFv795lM3aVdjMrSYfV2Zzw==" algorithmName="SHA-512" password="CC35"/>
  <mergeCells count="94">
    <mergeCell ref="C52:G52"/>
    <mergeCell ref="D64:H64"/>
    <mergeCell ref="D62:H62"/>
    <mergeCell ref="D60:H60"/>
    <mergeCell ref="D58:H58"/>
    <mergeCell ref="D55:H55"/>
    <mergeCell ref="E63:I63"/>
    <mergeCell ref="E61:I61"/>
    <mergeCell ref="E59:I59"/>
    <mergeCell ref="E57:I57"/>
    <mergeCell ref="E56:I56"/>
    <mergeCell ref="I52:AF52"/>
    <mergeCell ref="J64:AF64"/>
    <mergeCell ref="J62:AF62"/>
    <mergeCell ref="J60:AF60"/>
    <mergeCell ref="J58:AF58"/>
    <mergeCell ref="J55:AF55"/>
    <mergeCell ref="K63:AF63"/>
    <mergeCell ref="K56:AF56"/>
    <mergeCell ref="K61:AF61"/>
    <mergeCell ref="K59:AF59"/>
    <mergeCell ref="K57:AF57"/>
    <mergeCell ref="L45:AO45"/>
    <mergeCell ref="E65:I65"/>
    <mergeCell ref="K65:AF65"/>
    <mergeCell ref="E66:I66"/>
    <mergeCell ref="K66:AF66"/>
    <mergeCell ref="D67:H67"/>
    <mergeCell ref="J67:AF67"/>
    <mergeCell ref="E68:I68"/>
    <mergeCell ref="K68:AF68"/>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0:AM60"/>
    <mergeCell ref="AG58:AM58"/>
    <mergeCell ref="AG64:AM64"/>
    <mergeCell ref="AG57:AM57"/>
    <mergeCell ref="AG52:AM52"/>
    <mergeCell ref="AG59:AM59"/>
    <mergeCell ref="AG55:AM55"/>
    <mergeCell ref="AG62:AM62"/>
    <mergeCell ref="AG56:AM56"/>
    <mergeCell ref="AG63:AM63"/>
    <mergeCell ref="AG61:AM61"/>
    <mergeCell ref="AM50:AP50"/>
    <mergeCell ref="AM49:AP49"/>
    <mergeCell ref="AM47:AN47"/>
    <mergeCell ref="AN56:AP56"/>
    <mergeCell ref="AN64:AP64"/>
    <mergeCell ref="AN63:AP63"/>
    <mergeCell ref="AN58:AP58"/>
    <mergeCell ref="AN61:AP61"/>
    <mergeCell ref="AN57:AP57"/>
    <mergeCell ref="AN52:AP52"/>
    <mergeCell ref="AN59:AP59"/>
    <mergeCell ref="AN55:AP55"/>
    <mergeCell ref="AN62:AP62"/>
    <mergeCell ref="AN60:AP60"/>
    <mergeCell ref="AS49:AT51"/>
    <mergeCell ref="AN65:AP65"/>
    <mergeCell ref="AG65:AM65"/>
    <mergeCell ref="AN66:AP66"/>
    <mergeCell ref="AG66:AM66"/>
    <mergeCell ref="AN67:AP67"/>
    <mergeCell ref="AG67:AM67"/>
    <mergeCell ref="AN68:AP68"/>
    <mergeCell ref="AG68:AM68"/>
    <mergeCell ref="AN54:AP54"/>
  </mergeCells>
  <hyperlinks>
    <hyperlink ref="A56" location="'SO 1.1 - Čištění KL'!C2" display="/"/>
    <hyperlink ref="A57" location="'SO 1.2 - Materiál objedna...'!C2" display="/"/>
    <hyperlink ref="A59" location="'SO 2.1 - Čištění KL'!C2" display="/"/>
    <hyperlink ref="A61" location="'SO 3.1 - Čištění KL'!C2" display="/"/>
    <hyperlink ref="A63" location="'SO 4.1 - Čištění KL'!C2" display="/"/>
    <hyperlink ref="A65" location="'SO 5.1 - Výměna pražců, k...'!C2" display="/"/>
    <hyperlink ref="A66" location="'SO 5.2 - Materiál objedna...'!C2" display="/"/>
    <hyperlink ref="A68" location="'SO 6.1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41" customWidth="1"/>
    <col min="2" max="2" width="1.667969" style="241" customWidth="1"/>
    <col min="3" max="4" width="5" style="241" customWidth="1"/>
    <col min="5" max="5" width="11.66016" style="241" customWidth="1"/>
    <col min="6" max="6" width="9.160156" style="241" customWidth="1"/>
    <col min="7" max="7" width="5" style="241" customWidth="1"/>
    <col min="8" max="8" width="77.83203" style="241" customWidth="1"/>
    <col min="9" max="10" width="20" style="241" customWidth="1"/>
    <col min="11" max="11" width="1.667969" style="241" customWidth="1"/>
  </cols>
  <sheetData>
    <row r="1" s="1" customFormat="1" ht="37.5" customHeight="1"/>
    <row r="2" s="1" customFormat="1" ht="7.5" customHeight="1">
      <c r="B2" s="242"/>
      <c r="C2" s="243"/>
      <c r="D2" s="243"/>
      <c r="E2" s="243"/>
      <c r="F2" s="243"/>
      <c r="G2" s="243"/>
      <c r="H2" s="243"/>
      <c r="I2" s="243"/>
      <c r="J2" s="243"/>
      <c r="K2" s="244"/>
    </row>
    <row r="3" s="12" customFormat="1" ht="45" customHeight="1">
      <c r="B3" s="245"/>
      <c r="C3" s="246" t="s">
        <v>606</v>
      </c>
      <c r="D3" s="246"/>
      <c r="E3" s="246"/>
      <c r="F3" s="246"/>
      <c r="G3" s="246"/>
      <c r="H3" s="246"/>
      <c r="I3" s="246"/>
      <c r="J3" s="246"/>
      <c r="K3" s="247"/>
    </row>
    <row r="4" s="1" customFormat="1" ht="25.5" customHeight="1">
      <c r="B4" s="248"/>
      <c r="C4" s="249" t="s">
        <v>607</v>
      </c>
      <c r="D4" s="249"/>
      <c r="E4" s="249"/>
      <c r="F4" s="249"/>
      <c r="G4" s="249"/>
      <c r="H4" s="249"/>
      <c r="I4" s="249"/>
      <c r="J4" s="249"/>
      <c r="K4" s="250"/>
    </row>
    <row r="5" s="1" customFormat="1" ht="5.25" customHeight="1">
      <c r="B5" s="248"/>
      <c r="C5" s="251"/>
      <c r="D5" s="251"/>
      <c r="E5" s="251"/>
      <c r="F5" s="251"/>
      <c r="G5" s="251"/>
      <c r="H5" s="251"/>
      <c r="I5" s="251"/>
      <c r="J5" s="251"/>
      <c r="K5" s="250"/>
    </row>
    <row r="6" s="1" customFormat="1" ht="15" customHeight="1">
      <c r="B6" s="248"/>
      <c r="C6" s="252" t="s">
        <v>608</v>
      </c>
      <c r="D6" s="252"/>
      <c r="E6" s="252"/>
      <c r="F6" s="252"/>
      <c r="G6" s="252"/>
      <c r="H6" s="252"/>
      <c r="I6" s="252"/>
      <c r="J6" s="252"/>
      <c r="K6" s="250"/>
    </row>
    <row r="7" s="1" customFormat="1" ht="15" customHeight="1">
      <c r="B7" s="253"/>
      <c r="C7" s="252" t="s">
        <v>609</v>
      </c>
      <c r="D7" s="252"/>
      <c r="E7" s="252"/>
      <c r="F7" s="252"/>
      <c r="G7" s="252"/>
      <c r="H7" s="252"/>
      <c r="I7" s="252"/>
      <c r="J7" s="252"/>
      <c r="K7" s="250"/>
    </row>
    <row r="8" s="1" customFormat="1" ht="12.75" customHeight="1">
      <c r="B8" s="253"/>
      <c r="C8" s="252"/>
      <c r="D8" s="252"/>
      <c r="E8" s="252"/>
      <c r="F8" s="252"/>
      <c r="G8" s="252"/>
      <c r="H8" s="252"/>
      <c r="I8" s="252"/>
      <c r="J8" s="252"/>
      <c r="K8" s="250"/>
    </row>
    <row r="9" s="1" customFormat="1" ht="15" customHeight="1">
      <c r="B9" s="253"/>
      <c r="C9" s="252" t="s">
        <v>610</v>
      </c>
      <c r="D9" s="252"/>
      <c r="E9" s="252"/>
      <c r="F9" s="252"/>
      <c r="G9" s="252"/>
      <c r="H9" s="252"/>
      <c r="I9" s="252"/>
      <c r="J9" s="252"/>
      <c r="K9" s="250"/>
    </row>
    <row r="10" s="1" customFormat="1" ht="15" customHeight="1">
      <c r="B10" s="253"/>
      <c r="C10" s="252"/>
      <c r="D10" s="252" t="s">
        <v>611</v>
      </c>
      <c r="E10" s="252"/>
      <c r="F10" s="252"/>
      <c r="G10" s="252"/>
      <c r="H10" s="252"/>
      <c r="I10" s="252"/>
      <c r="J10" s="252"/>
      <c r="K10" s="250"/>
    </row>
    <row r="11" s="1" customFormat="1" ht="15" customHeight="1">
      <c r="B11" s="253"/>
      <c r="C11" s="254"/>
      <c r="D11" s="252" t="s">
        <v>612</v>
      </c>
      <c r="E11" s="252"/>
      <c r="F11" s="252"/>
      <c r="G11" s="252"/>
      <c r="H11" s="252"/>
      <c r="I11" s="252"/>
      <c r="J11" s="252"/>
      <c r="K11" s="250"/>
    </row>
    <row r="12" s="1" customFormat="1" ht="15" customHeight="1">
      <c r="B12" s="253"/>
      <c r="C12" s="254"/>
      <c r="D12" s="252"/>
      <c r="E12" s="252"/>
      <c r="F12" s="252"/>
      <c r="G12" s="252"/>
      <c r="H12" s="252"/>
      <c r="I12" s="252"/>
      <c r="J12" s="252"/>
      <c r="K12" s="250"/>
    </row>
    <row r="13" s="1" customFormat="1" ht="15" customHeight="1">
      <c r="B13" s="253"/>
      <c r="C13" s="254"/>
      <c r="D13" s="255" t="s">
        <v>613</v>
      </c>
      <c r="E13" s="252"/>
      <c r="F13" s="252"/>
      <c r="G13" s="252"/>
      <c r="H13" s="252"/>
      <c r="I13" s="252"/>
      <c r="J13" s="252"/>
      <c r="K13" s="250"/>
    </row>
    <row r="14" s="1" customFormat="1" ht="12.75" customHeight="1">
      <c r="B14" s="253"/>
      <c r="C14" s="254"/>
      <c r="D14" s="254"/>
      <c r="E14" s="254"/>
      <c r="F14" s="254"/>
      <c r="G14" s="254"/>
      <c r="H14" s="254"/>
      <c r="I14" s="254"/>
      <c r="J14" s="254"/>
      <c r="K14" s="250"/>
    </row>
    <row r="15" s="1" customFormat="1" ht="15" customHeight="1">
      <c r="B15" s="253"/>
      <c r="C15" s="254"/>
      <c r="D15" s="252" t="s">
        <v>614</v>
      </c>
      <c r="E15" s="252"/>
      <c r="F15" s="252"/>
      <c r="G15" s="252"/>
      <c r="H15" s="252"/>
      <c r="I15" s="252"/>
      <c r="J15" s="252"/>
      <c r="K15" s="250"/>
    </row>
    <row r="16" s="1" customFormat="1" ht="15" customHeight="1">
      <c r="B16" s="253"/>
      <c r="C16" s="254"/>
      <c r="D16" s="252" t="s">
        <v>615</v>
      </c>
      <c r="E16" s="252"/>
      <c r="F16" s="252"/>
      <c r="G16" s="252"/>
      <c r="H16" s="252"/>
      <c r="I16" s="252"/>
      <c r="J16" s="252"/>
      <c r="K16" s="250"/>
    </row>
    <row r="17" s="1" customFormat="1" ht="15" customHeight="1">
      <c r="B17" s="253"/>
      <c r="C17" s="254"/>
      <c r="D17" s="252" t="s">
        <v>616</v>
      </c>
      <c r="E17" s="252"/>
      <c r="F17" s="252"/>
      <c r="G17" s="252"/>
      <c r="H17" s="252"/>
      <c r="I17" s="252"/>
      <c r="J17" s="252"/>
      <c r="K17" s="250"/>
    </row>
    <row r="18" s="1" customFormat="1" ht="15" customHeight="1">
      <c r="B18" s="253"/>
      <c r="C18" s="254"/>
      <c r="D18" s="254"/>
      <c r="E18" s="256" t="s">
        <v>78</v>
      </c>
      <c r="F18" s="252" t="s">
        <v>617</v>
      </c>
      <c r="G18" s="252"/>
      <c r="H18" s="252"/>
      <c r="I18" s="252"/>
      <c r="J18" s="252"/>
      <c r="K18" s="250"/>
    </row>
    <row r="19" s="1" customFormat="1" ht="15" customHeight="1">
      <c r="B19" s="253"/>
      <c r="C19" s="254"/>
      <c r="D19" s="254"/>
      <c r="E19" s="256" t="s">
        <v>618</v>
      </c>
      <c r="F19" s="252" t="s">
        <v>619</v>
      </c>
      <c r="G19" s="252"/>
      <c r="H19" s="252"/>
      <c r="I19" s="252"/>
      <c r="J19" s="252"/>
      <c r="K19" s="250"/>
    </row>
    <row r="20" s="1" customFormat="1" ht="15" customHeight="1">
      <c r="B20" s="253"/>
      <c r="C20" s="254"/>
      <c r="D20" s="254"/>
      <c r="E20" s="256" t="s">
        <v>620</v>
      </c>
      <c r="F20" s="252" t="s">
        <v>621</v>
      </c>
      <c r="G20" s="252"/>
      <c r="H20" s="252"/>
      <c r="I20" s="252"/>
      <c r="J20" s="252"/>
      <c r="K20" s="250"/>
    </row>
    <row r="21" s="1" customFormat="1" ht="15" customHeight="1">
      <c r="B21" s="253"/>
      <c r="C21" s="254"/>
      <c r="D21" s="254"/>
      <c r="E21" s="256" t="s">
        <v>114</v>
      </c>
      <c r="F21" s="252" t="s">
        <v>622</v>
      </c>
      <c r="G21" s="252"/>
      <c r="H21" s="252"/>
      <c r="I21" s="252"/>
      <c r="J21" s="252"/>
      <c r="K21" s="250"/>
    </row>
    <row r="22" s="1" customFormat="1" ht="15" customHeight="1">
      <c r="B22" s="253"/>
      <c r="C22" s="254"/>
      <c r="D22" s="254"/>
      <c r="E22" s="256" t="s">
        <v>623</v>
      </c>
      <c r="F22" s="252" t="s">
        <v>624</v>
      </c>
      <c r="G22" s="252"/>
      <c r="H22" s="252"/>
      <c r="I22" s="252"/>
      <c r="J22" s="252"/>
      <c r="K22" s="250"/>
    </row>
    <row r="23" s="1" customFormat="1" ht="15" customHeight="1">
      <c r="B23" s="253"/>
      <c r="C23" s="254"/>
      <c r="D23" s="254"/>
      <c r="E23" s="256" t="s">
        <v>85</v>
      </c>
      <c r="F23" s="252" t="s">
        <v>625</v>
      </c>
      <c r="G23" s="252"/>
      <c r="H23" s="252"/>
      <c r="I23" s="252"/>
      <c r="J23" s="252"/>
      <c r="K23" s="250"/>
    </row>
    <row r="24" s="1" customFormat="1" ht="12.75" customHeight="1">
      <c r="B24" s="253"/>
      <c r="C24" s="254"/>
      <c r="D24" s="254"/>
      <c r="E24" s="254"/>
      <c r="F24" s="254"/>
      <c r="G24" s="254"/>
      <c r="H24" s="254"/>
      <c r="I24" s="254"/>
      <c r="J24" s="254"/>
      <c r="K24" s="250"/>
    </row>
    <row r="25" s="1" customFormat="1" ht="15" customHeight="1">
      <c r="B25" s="253"/>
      <c r="C25" s="252" t="s">
        <v>626</v>
      </c>
      <c r="D25" s="252"/>
      <c r="E25" s="252"/>
      <c r="F25" s="252"/>
      <c r="G25" s="252"/>
      <c r="H25" s="252"/>
      <c r="I25" s="252"/>
      <c r="J25" s="252"/>
      <c r="K25" s="250"/>
    </row>
    <row r="26" s="1" customFormat="1" ht="15" customHeight="1">
      <c r="B26" s="253"/>
      <c r="C26" s="252" t="s">
        <v>627</v>
      </c>
      <c r="D26" s="252"/>
      <c r="E26" s="252"/>
      <c r="F26" s="252"/>
      <c r="G26" s="252"/>
      <c r="H26" s="252"/>
      <c r="I26" s="252"/>
      <c r="J26" s="252"/>
      <c r="K26" s="250"/>
    </row>
    <row r="27" s="1" customFormat="1" ht="15" customHeight="1">
      <c r="B27" s="253"/>
      <c r="C27" s="252"/>
      <c r="D27" s="252" t="s">
        <v>628</v>
      </c>
      <c r="E27" s="252"/>
      <c r="F27" s="252"/>
      <c r="G27" s="252"/>
      <c r="H27" s="252"/>
      <c r="I27" s="252"/>
      <c r="J27" s="252"/>
      <c r="K27" s="250"/>
    </row>
    <row r="28" s="1" customFormat="1" ht="15" customHeight="1">
      <c r="B28" s="253"/>
      <c r="C28" s="254"/>
      <c r="D28" s="252" t="s">
        <v>629</v>
      </c>
      <c r="E28" s="252"/>
      <c r="F28" s="252"/>
      <c r="G28" s="252"/>
      <c r="H28" s="252"/>
      <c r="I28" s="252"/>
      <c r="J28" s="252"/>
      <c r="K28" s="250"/>
    </row>
    <row r="29" s="1" customFormat="1" ht="12.75" customHeight="1">
      <c r="B29" s="253"/>
      <c r="C29" s="254"/>
      <c r="D29" s="254"/>
      <c r="E29" s="254"/>
      <c r="F29" s="254"/>
      <c r="G29" s="254"/>
      <c r="H29" s="254"/>
      <c r="I29" s="254"/>
      <c r="J29" s="254"/>
      <c r="K29" s="250"/>
    </row>
    <row r="30" s="1" customFormat="1" ht="15" customHeight="1">
      <c r="B30" s="253"/>
      <c r="C30" s="254"/>
      <c r="D30" s="252" t="s">
        <v>630</v>
      </c>
      <c r="E30" s="252"/>
      <c r="F30" s="252"/>
      <c r="G30" s="252"/>
      <c r="H30" s="252"/>
      <c r="I30" s="252"/>
      <c r="J30" s="252"/>
      <c r="K30" s="250"/>
    </row>
    <row r="31" s="1" customFormat="1" ht="15" customHeight="1">
      <c r="B31" s="253"/>
      <c r="C31" s="254"/>
      <c r="D31" s="252" t="s">
        <v>631</v>
      </c>
      <c r="E31" s="252"/>
      <c r="F31" s="252"/>
      <c r="G31" s="252"/>
      <c r="H31" s="252"/>
      <c r="I31" s="252"/>
      <c r="J31" s="252"/>
      <c r="K31" s="250"/>
    </row>
    <row r="32" s="1" customFormat="1" ht="12.75" customHeight="1">
      <c r="B32" s="253"/>
      <c r="C32" s="254"/>
      <c r="D32" s="254"/>
      <c r="E32" s="254"/>
      <c r="F32" s="254"/>
      <c r="G32" s="254"/>
      <c r="H32" s="254"/>
      <c r="I32" s="254"/>
      <c r="J32" s="254"/>
      <c r="K32" s="250"/>
    </row>
    <row r="33" s="1" customFormat="1" ht="15" customHeight="1">
      <c r="B33" s="253"/>
      <c r="C33" s="254"/>
      <c r="D33" s="252" t="s">
        <v>632</v>
      </c>
      <c r="E33" s="252"/>
      <c r="F33" s="252"/>
      <c r="G33" s="252"/>
      <c r="H33" s="252"/>
      <c r="I33" s="252"/>
      <c r="J33" s="252"/>
      <c r="K33" s="250"/>
    </row>
    <row r="34" s="1" customFormat="1" ht="15" customHeight="1">
      <c r="B34" s="253"/>
      <c r="C34" s="254"/>
      <c r="D34" s="252" t="s">
        <v>633</v>
      </c>
      <c r="E34" s="252"/>
      <c r="F34" s="252"/>
      <c r="G34" s="252"/>
      <c r="H34" s="252"/>
      <c r="I34" s="252"/>
      <c r="J34" s="252"/>
      <c r="K34" s="250"/>
    </row>
    <row r="35" s="1" customFormat="1" ht="15" customHeight="1">
      <c r="B35" s="253"/>
      <c r="C35" s="254"/>
      <c r="D35" s="252" t="s">
        <v>634</v>
      </c>
      <c r="E35" s="252"/>
      <c r="F35" s="252"/>
      <c r="G35" s="252"/>
      <c r="H35" s="252"/>
      <c r="I35" s="252"/>
      <c r="J35" s="252"/>
      <c r="K35" s="250"/>
    </row>
    <row r="36" s="1" customFormat="1" ht="15" customHeight="1">
      <c r="B36" s="253"/>
      <c r="C36" s="254"/>
      <c r="D36" s="252"/>
      <c r="E36" s="255" t="s">
        <v>128</v>
      </c>
      <c r="F36" s="252"/>
      <c r="G36" s="252" t="s">
        <v>635</v>
      </c>
      <c r="H36" s="252"/>
      <c r="I36" s="252"/>
      <c r="J36" s="252"/>
      <c r="K36" s="250"/>
    </row>
    <row r="37" s="1" customFormat="1" ht="30.75" customHeight="1">
      <c r="B37" s="253"/>
      <c r="C37" s="254"/>
      <c r="D37" s="252"/>
      <c r="E37" s="255" t="s">
        <v>636</v>
      </c>
      <c r="F37" s="252"/>
      <c r="G37" s="252" t="s">
        <v>637</v>
      </c>
      <c r="H37" s="252"/>
      <c r="I37" s="252"/>
      <c r="J37" s="252"/>
      <c r="K37" s="250"/>
    </row>
    <row r="38" s="1" customFormat="1" ht="15" customHeight="1">
      <c r="B38" s="253"/>
      <c r="C38" s="254"/>
      <c r="D38" s="252"/>
      <c r="E38" s="255" t="s">
        <v>53</v>
      </c>
      <c r="F38" s="252"/>
      <c r="G38" s="252" t="s">
        <v>638</v>
      </c>
      <c r="H38" s="252"/>
      <c r="I38" s="252"/>
      <c r="J38" s="252"/>
      <c r="K38" s="250"/>
    </row>
    <row r="39" s="1" customFormat="1" ht="15" customHeight="1">
      <c r="B39" s="253"/>
      <c r="C39" s="254"/>
      <c r="D39" s="252"/>
      <c r="E39" s="255" t="s">
        <v>54</v>
      </c>
      <c r="F39" s="252"/>
      <c r="G39" s="252" t="s">
        <v>639</v>
      </c>
      <c r="H39" s="252"/>
      <c r="I39" s="252"/>
      <c r="J39" s="252"/>
      <c r="K39" s="250"/>
    </row>
    <row r="40" s="1" customFormat="1" ht="15" customHeight="1">
      <c r="B40" s="253"/>
      <c r="C40" s="254"/>
      <c r="D40" s="252"/>
      <c r="E40" s="255" t="s">
        <v>129</v>
      </c>
      <c r="F40" s="252"/>
      <c r="G40" s="252" t="s">
        <v>640</v>
      </c>
      <c r="H40" s="252"/>
      <c r="I40" s="252"/>
      <c r="J40" s="252"/>
      <c r="K40" s="250"/>
    </row>
    <row r="41" s="1" customFormat="1" ht="15" customHeight="1">
      <c r="B41" s="253"/>
      <c r="C41" s="254"/>
      <c r="D41" s="252"/>
      <c r="E41" s="255" t="s">
        <v>130</v>
      </c>
      <c r="F41" s="252"/>
      <c r="G41" s="252" t="s">
        <v>641</v>
      </c>
      <c r="H41" s="252"/>
      <c r="I41" s="252"/>
      <c r="J41" s="252"/>
      <c r="K41" s="250"/>
    </row>
    <row r="42" s="1" customFormat="1" ht="15" customHeight="1">
      <c r="B42" s="253"/>
      <c r="C42" s="254"/>
      <c r="D42" s="252"/>
      <c r="E42" s="255" t="s">
        <v>642</v>
      </c>
      <c r="F42" s="252"/>
      <c r="G42" s="252" t="s">
        <v>643</v>
      </c>
      <c r="H42" s="252"/>
      <c r="I42" s="252"/>
      <c r="J42" s="252"/>
      <c r="K42" s="250"/>
    </row>
    <row r="43" s="1" customFormat="1" ht="15" customHeight="1">
      <c r="B43" s="253"/>
      <c r="C43" s="254"/>
      <c r="D43" s="252"/>
      <c r="E43" s="255"/>
      <c r="F43" s="252"/>
      <c r="G43" s="252" t="s">
        <v>644</v>
      </c>
      <c r="H43" s="252"/>
      <c r="I43" s="252"/>
      <c r="J43" s="252"/>
      <c r="K43" s="250"/>
    </row>
    <row r="44" s="1" customFormat="1" ht="15" customHeight="1">
      <c r="B44" s="253"/>
      <c r="C44" s="254"/>
      <c r="D44" s="252"/>
      <c r="E44" s="255" t="s">
        <v>645</v>
      </c>
      <c r="F44" s="252"/>
      <c r="G44" s="252" t="s">
        <v>646</v>
      </c>
      <c r="H44" s="252"/>
      <c r="I44" s="252"/>
      <c r="J44" s="252"/>
      <c r="K44" s="250"/>
    </row>
    <row r="45" s="1" customFormat="1" ht="15" customHeight="1">
      <c r="B45" s="253"/>
      <c r="C45" s="254"/>
      <c r="D45" s="252"/>
      <c r="E45" s="255" t="s">
        <v>132</v>
      </c>
      <c r="F45" s="252"/>
      <c r="G45" s="252" t="s">
        <v>647</v>
      </c>
      <c r="H45" s="252"/>
      <c r="I45" s="252"/>
      <c r="J45" s="252"/>
      <c r="K45" s="250"/>
    </row>
    <row r="46" s="1" customFormat="1" ht="12.75" customHeight="1">
      <c r="B46" s="253"/>
      <c r="C46" s="254"/>
      <c r="D46" s="252"/>
      <c r="E46" s="252"/>
      <c r="F46" s="252"/>
      <c r="G46" s="252"/>
      <c r="H46" s="252"/>
      <c r="I46" s="252"/>
      <c r="J46" s="252"/>
      <c r="K46" s="250"/>
    </row>
    <row r="47" s="1" customFormat="1" ht="15" customHeight="1">
      <c r="B47" s="253"/>
      <c r="C47" s="254"/>
      <c r="D47" s="252" t="s">
        <v>648</v>
      </c>
      <c r="E47" s="252"/>
      <c r="F47" s="252"/>
      <c r="G47" s="252"/>
      <c r="H47" s="252"/>
      <c r="I47" s="252"/>
      <c r="J47" s="252"/>
      <c r="K47" s="250"/>
    </row>
    <row r="48" s="1" customFormat="1" ht="15" customHeight="1">
      <c r="B48" s="253"/>
      <c r="C48" s="254"/>
      <c r="D48" s="254"/>
      <c r="E48" s="252" t="s">
        <v>649</v>
      </c>
      <c r="F48" s="252"/>
      <c r="G48" s="252"/>
      <c r="H48" s="252"/>
      <c r="I48" s="252"/>
      <c r="J48" s="252"/>
      <c r="K48" s="250"/>
    </row>
    <row r="49" s="1" customFormat="1" ht="15" customHeight="1">
      <c r="B49" s="253"/>
      <c r="C49" s="254"/>
      <c r="D49" s="254"/>
      <c r="E49" s="252" t="s">
        <v>650</v>
      </c>
      <c r="F49" s="252"/>
      <c r="G49" s="252"/>
      <c r="H49" s="252"/>
      <c r="I49" s="252"/>
      <c r="J49" s="252"/>
      <c r="K49" s="250"/>
    </row>
    <row r="50" s="1" customFormat="1" ht="15" customHeight="1">
      <c r="B50" s="253"/>
      <c r="C50" s="254"/>
      <c r="D50" s="254"/>
      <c r="E50" s="252" t="s">
        <v>651</v>
      </c>
      <c r="F50" s="252"/>
      <c r="G50" s="252"/>
      <c r="H50" s="252"/>
      <c r="I50" s="252"/>
      <c r="J50" s="252"/>
      <c r="K50" s="250"/>
    </row>
    <row r="51" s="1" customFormat="1" ht="15" customHeight="1">
      <c r="B51" s="253"/>
      <c r="C51" s="254"/>
      <c r="D51" s="252" t="s">
        <v>652</v>
      </c>
      <c r="E51" s="252"/>
      <c r="F51" s="252"/>
      <c r="G51" s="252"/>
      <c r="H51" s="252"/>
      <c r="I51" s="252"/>
      <c r="J51" s="252"/>
      <c r="K51" s="250"/>
    </row>
    <row r="52" s="1" customFormat="1" ht="25.5" customHeight="1">
      <c r="B52" s="248"/>
      <c r="C52" s="249" t="s">
        <v>653</v>
      </c>
      <c r="D52" s="249"/>
      <c r="E52" s="249"/>
      <c r="F52" s="249"/>
      <c r="G52" s="249"/>
      <c r="H52" s="249"/>
      <c r="I52" s="249"/>
      <c r="J52" s="249"/>
      <c r="K52" s="250"/>
    </row>
    <row r="53" s="1" customFormat="1" ht="5.25" customHeight="1">
      <c r="B53" s="248"/>
      <c r="C53" s="251"/>
      <c r="D53" s="251"/>
      <c r="E53" s="251"/>
      <c r="F53" s="251"/>
      <c r="G53" s="251"/>
      <c r="H53" s="251"/>
      <c r="I53" s="251"/>
      <c r="J53" s="251"/>
      <c r="K53" s="250"/>
    </row>
    <row r="54" s="1" customFormat="1" ht="15" customHeight="1">
      <c r="B54" s="248"/>
      <c r="C54" s="252" t="s">
        <v>654</v>
      </c>
      <c r="D54" s="252"/>
      <c r="E54" s="252"/>
      <c r="F54" s="252"/>
      <c r="G54" s="252"/>
      <c r="H54" s="252"/>
      <c r="I54" s="252"/>
      <c r="J54" s="252"/>
      <c r="K54" s="250"/>
    </row>
    <row r="55" s="1" customFormat="1" ht="15" customHeight="1">
      <c r="B55" s="248"/>
      <c r="C55" s="252" t="s">
        <v>655</v>
      </c>
      <c r="D55" s="252"/>
      <c r="E55" s="252"/>
      <c r="F55" s="252"/>
      <c r="G55" s="252"/>
      <c r="H55" s="252"/>
      <c r="I55" s="252"/>
      <c r="J55" s="252"/>
      <c r="K55" s="250"/>
    </row>
    <row r="56" s="1" customFormat="1" ht="12.75" customHeight="1">
      <c r="B56" s="248"/>
      <c r="C56" s="252"/>
      <c r="D56" s="252"/>
      <c r="E56" s="252"/>
      <c r="F56" s="252"/>
      <c r="G56" s="252"/>
      <c r="H56" s="252"/>
      <c r="I56" s="252"/>
      <c r="J56" s="252"/>
      <c r="K56" s="250"/>
    </row>
    <row r="57" s="1" customFormat="1" ht="15" customHeight="1">
      <c r="B57" s="248"/>
      <c r="C57" s="252" t="s">
        <v>656</v>
      </c>
      <c r="D57" s="252"/>
      <c r="E57" s="252"/>
      <c r="F57" s="252"/>
      <c r="G57" s="252"/>
      <c r="H57" s="252"/>
      <c r="I57" s="252"/>
      <c r="J57" s="252"/>
      <c r="K57" s="250"/>
    </row>
    <row r="58" s="1" customFormat="1" ht="15" customHeight="1">
      <c r="B58" s="248"/>
      <c r="C58" s="254"/>
      <c r="D58" s="252" t="s">
        <v>657</v>
      </c>
      <c r="E58" s="252"/>
      <c r="F58" s="252"/>
      <c r="G58" s="252"/>
      <c r="H58" s="252"/>
      <c r="I58" s="252"/>
      <c r="J58" s="252"/>
      <c r="K58" s="250"/>
    </row>
    <row r="59" s="1" customFormat="1" ht="15" customHeight="1">
      <c r="B59" s="248"/>
      <c r="C59" s="254"/>
      <c r="D59" s="252" t="s">
        <v>658</v>
      </c>
      <c r="E59" s="252"/>
      <c r="F59" s="252"/>
      <c r="G59" s="252"/>
      <c r="H59" s="252"/>
      <c r="I59" s="252"/>
      <c r="J59" s="252"/>
      <c r="K59" s="250"/>
    </row>
    <row r="60" s="1" customFormat="1" ht="15" customHeight="1">
      <c r="B60" s="248"/>
      <c r="C60" s="254"/>
      <c r="D60" s="252" t="s">
        <v>659</v>
      </c>
      <c r="E60" s="252"/>
      <c r="F60" s="252"/>
      <c r="G60" s="252"/>
      <c r="H60" s="252"/>
      <c r="I60" s="252"/>
      <c r="J60" s="252"/>
      <c r="K60" s="250"/>
    </row>
    <row r="61" s="1" customFormat="1" ht="15" customHeight="1">
      <c r="B61" s="248"/>
      <c r="C61" s="254"/>
      <c r="D61" s="252" t="s">
        <v>660</v>
      </c>
      <c r="E61" s="252"/>
      <c r="F61" s="252"/>
      <c r="G61" s="252"/>
      <c r="H61" s="252"/>
      <c r="I61" s="252"/>
      <c r="J61" s="252"/>
      <c r="K61" s="250"/>
    </row>
    <row r="62" s="1" customFormat="1" ht="15" customHeight="1">
      <c r="B62" s="248"/>
      <c r="C62" s="254"/>
      <c r="D62" s="257" t="s">
        <v>661</v>
      </c>
      <c r="E62" s="257"/>
      <c r="F62" s="257"/>
      <c r="G62" s="257"/>
      <c r="H62" s="257"/>
      <c r="I62" s="257"/>
      <c r="J62" s="257"/>
      <c r="K62" s="250"/>
    </row>
    <row r="63" s="1" customFormat="1" ht="15" customHeight="1">
      <c r="B63" s="248"/>
      <c r="C63" s="254"/>
      <c r="D63" s="252" t="s">
        <v>662</v>
      </c>
      <c r="E63" s="252"/>
      <c r="F63" s="252"/>
      <c r="G63" s="252"/>
      <c r="H63" s="252"/>
      <c r="I63" s="252"/>
      <c r="J63" s="252"/>
      <c r="K63" s="250"/>
    </row>
    <row r="64" s="1" customFormat="1" ht="12.75" customHeight="1">
      <c r="B64" s="248"/>
      <c r="C64" s="254"/>
      <c r="D64" s="254"/>
      <c r="E64" s="258"/>
      <c r="F64" s="254"/>
      <c r="G64" s="254"/>
      <c r="H64" s="254"/>
      <c r="I64" s="254"/>
      <c r="J64" s="254"/>
      <c r="K64" s="250"/>
    </row>
    <row r="65" s="1" customFormat="1" ht="15" customHeight="1">
      <c r="B65" s="248"/>
      <c r="C65" s="254"/>
      <c r="D65" s="252" t="s">
        <v>663</v>
      </c>
      <c r="E65" s="252"/>
      <c r="F65" s="252"/>
      <c r="G65" s="252"/>
      <c r="H65" s="252"/>
      <c r="I65" s="252"/>
      <c r="J65" s="252"/>
      <c r="K65" s="250"/>
    </row>
    <row r="66" s="1" customFormat="1" ht="15" customHeight="1">
      <c r="B66" s="248"/>
      <c r="C66" s="254"/>
      <c r="D66" s="257" t="s">
        <v>664</v>
      </c>
      <c r="E66" s="257"/>
      <c r="F66" s="257"/>
      <c r="G66" s="257"/>
      <c r="H66" s="257"/>
      <c r="I66" s="257"/>
      <c r="J66" s="257"/>
      <c r="K66" s="250"/>
    </row>
    <row r="67" s="1" customFormat="1" ht="15" customHeight="1">
      <c r="B67" s="248"/>
      <c r="C67" s="254"/>
      <c r="D67" s="252" t="s">
        <v>665</v>
      </c>
      <c r="E67" s="252"/>
      <c r="F67" s="252"/>
      <c r="G67" s="252"/>
      <c r="H67" s="252"/>
      <c r="I67" s="252"/>
      <c r="J67" s="252"/>
      <c r="K67" s="250"/>
    </row>
    <row r="68" s="1" customFormat="1" ht="15" customHeight="1">
      <c r="B68" s="248"/>
      <c r="C68" s="254"/>
      <c r="D68" s="252" t="s">
        <v>666</v>
      </c>
      <c r="E68" s="252"/>
      <c r="F68" s="252"/>
      <c r="G68" s="252"/>
      <c r="H68" s="252"/>
      <c r="I68" s="252"/>
      <c r="J68" s="252"/>
      <c r="K68" s="250"/>
    </row>
    <row r="69" s="1" customFormat="1" ht="15" customHeight="1">
      <c r="B69" s="248"/>
      <c r="C69" s="254"/>
      <c r="D69" s="252" t="s">
        <v>667</v>
      </c>
      <c r="E69" s="252"/>
      <c r="F69" s="252"/>
      <c r="G69" s="252"/>
      <c r="H69" s="252"/>
      <c r="I69" s="252"/>
      <c r="J69" s="252"/>
      <c r="K69" s="250"/>
    </row>
    <row r="70" s="1" customFormat="1" ht="15" customHeight="1">
      <c r="B70" s="248"/>
      <c r="C70" s="254"/>
      <c r="D70" s="252" t="s">
        <v>668</v>
      </c>
      <c r="E70" s="252"/>
      <c r="F70" s="252"/>
      <c r="G70" s="252"/>
      <c r="H70" s="252"/>
      <c r="I70" s="252"/>
      <c r="J70" s="252"/>
      <c r="K70" s="250"/>
    </row>
    <row r="71" s="1" customFormat="1" ht="12.75" customHeight="1">
      <c r="B71" s="259"/>
      <c r="C71" s="260"/>
      <c r="D71" s="260"/>
      <c r="E71" s="260"/>
      <c r="F71" s="260"/>
      <c r="G71" s="260"/>
      <c r="H71" s="260"/>
      <c r="I71" s="260"/>
      <c r="J71" s="260"/>
      <c r="K71" s="261"/>
    </row>
    <row r="72" s="1" customFormat="1" ht="18.75" customHeight="1">
      <c r="B72" s="262"/>
      <c r="C72" s="262"/>
      <c r="D72" s="262"/>
      <c r="E72" s="262"/>
      <c r="F72" s="262"/>
      <c r="G72" s="262"/>
      <c r="H72" s="262"/>
      <c r="I72" s="262"/>
      <c r="J72" s="262"/>
      <c r="K72" s="263"/>
    </row>
    <row r="73" s="1" customFormat="1" ht="18.75" customHeight="1">
      <c r="B73" s="263"/>
      <c r="C73" s="263"/>
      <c r="D73" s="263"/>
      <c r="E73" s="263"/>
      <c r="F73" s="263"/>
      <c r="G73" s="263"/>
      <c r="H73" s="263"/>
      <c r="I73" s="263"/>
      <c r="J73" s="263"/>
      <c r="K73" s="263"/>
    </row>
    <row r="74" s="1" customFormat="1" ht="7.5" customHeight="1">
      <c r="B74" s="264"/>
      <c r="C74" s="265"/>
      <c r="D74" s="265"/>
      <c r="E74" s="265"/>
      <c r="F74" s="265"/>
      <c r="G74" s="265"/>
      <c r="H74" s="265"/>
      <c r="I74" s="265"/>
      <c r="J74" s="265"/>
      <c r="K74" s="266"/>
    </row>
    <row r="75" s="1" customFormat="1" ht="45" customHeight="1">
      <c r="B75" s="267"/>
      <c r="C75" s="268" t="s">
        <v>669</v>
      </c>
      <c r="D75" s="268"/>
      <c r="E75" s="268"/>
      <c r="F75" s="268"/>
      <c r="G75" s="268"/>
      <c r="H75" s="268"/>
      <c r="I75" s="268"/>
      <c r="J75" s="268"/>
      <c r="K75" s="269"/>
    </row>
    <row r="76" s="1" customFormat="1" ht="17.25" customHeight="1">
      <c r="B76" s="267"/>
      <c r="C76" s="270" t="s">
        <v>670</v>
      </c>
      <c r="D76" s="270"/>
      <c r="E76" s="270"/>
      <c r="F76" s="270" t="s">
        <v>671</v>
      </c>
      <c r="G76" s="271"/>
      <c r="H76" s="270" t="s">
        <v>54</v>
      </c>
      <c r="I76" s="270" t="s">
        <v>57</v>
      </c>
      <c r="J76" s="270" t="s">
        <v>672</v>
      </c>
      <c r="K76" s="269"/>
    </row>
    <row r="77" s="1" customFormat="1" ht="17.25" customHeight="1">
      <c r="B77" s="267"/>
      <c r="C77" s="272" t="s">
        <v>673</v>
      </c>
      <c r="D77" s="272"/>
      <c r="E77" s="272"/>
      <c r="F77" s="273" t="s">
        <v>674</v>
      </c>
      <c r="G77" s="274"/>
      <c r="H77" s="272"/>
      <c r="I77" s="272"/>
      <c r="J77" s="272" t="s">
        <v>675</v>
      </c>
      <c r="K77" s="269"/>
    </row>
    <row r="78" s="1" customFormat="1" ht="5.25" customHeight="1">
      <c r="B78" s="267"/>
      <c r="C78" s="275"/>
      <c r="D78" s="275"/>
      <c r="E78" s="275"/>
      <c r="F78" s="275"/>
      <c r="G78" s="276"/>
      <c r="H78" s="275"/>
      <c r="I78" s="275"/>
      <c r="J78" s="275"/>
      <c r="K78" s="269"/>
    </row>
    <row r="79" s="1" customFormat="1" ht="15" customHeight="1">
      <c r="B79" s="267"/>
      <c r="C79" s="255" t="s">
        <v>53</v>
      </c>
      <c r="D79" s="277"/>
      <c r="E79" s="277"/>
      <c r="F79" s="278" t="s">
        <v>676</v>
      </c>
      <c r="G79" s="279"/>
      <c r="H79" s="255" t="s">
        <v>677</v>
      </c>
      <c r="I79" s="255" t="s">
        <v>678</v>
      </c>
      <c r="J79" s="255">
        <v>20</v>
      </c>
      <c r="K79" s="269"/>
    </row>
    <row r="80" s="1" customFormat="1" ht="15" customHeight="1">
      <c r="B80" s="267"/>
      <c r="C80" s="255" t="s">
        <v>679</v>
      </c>
      <c r="D80" s="255"/>
      <c r="E80" s="255"/>
      <c r="F80" s="278" t="s">
        <v>676</v>
      </c>
      <c r="G80" s="279"/>
      <c r="H80" s="255" t="s">
        <v>680</v>
      </c>
      <c r="I80" s="255" t="s">
        <v>678</v>
      </c>
      <c r="J80" s="255">
        <v>120</v>
      </c>
      <c r="K80" s="269"/>
    </row>
    <row r="81" s="1" customFormat="1" ht="15" customHeight="1">
      <c r="B81" s="280"/>
      <c r="C81" s="255" t="s">
        <v>681</v>
      </c>
      <c r="D81" s="255"/>
      <c r="E81" s="255"/>
      <c r="F81" s="278" t="s">
        <v>682</v>
      </c>
      <c r="G81" s="279"/>
      <c r="H81" s="255" t="s">
        <v>683</v>
      </c>
      <c r="I81" s="255" t="s">
        <v>678</v>
      </c>
      <c r="J81" s="255">
        <v>50</v>
      </c>
      <c r="K81" s="269"/>
    </row>
    <row r="82" s="1" customFormat="1" ht="15" customHeight="1">
      <c r="B82" s="280"/>
      <c r="C82" s="255" t="s">
        <v>684</v>
      </c>
      <c r="D82" s="255"/>
      <c r="E82" s="255"/>
      <c r="F82" s="278" t="s">
        <v>676</v>
      </c>
      <c r="G82" s="279"/>
      <c r="H82" s="255" t="s">
        <v>685</v>
      </c>
      <c r="I82" s="255" t="s">
        <v>686</v>
      </c>
      <c r="J82" s="255"/>
      <c r="K82" s="269"/>
    </row>
    <row r="83" s="1" customFormat="1" ht="15" customHeight="1">
      <c r="B83" s="280"/>
      <c r="C83" s="281" t="s">
        <v>687</v>
      </c>
      <c r="D83" s="281"/>
      <c r="E83" s="281"/>
      <c r="F83" s="282" t="s">
        <v>682</v>
      </c>
      <c r="G83" s="281"/>
      <c r="H83" s="281" t="s">
        <v>688</v>
      </c>
      <c r="I83" s="281" t="s">
        <v>678</v>
      </c>
      <c r="J83" s="281">
        <v>15</v>
      </c>
      <c r="K83" s="269"/>
    </row>
    <row r="84" s="1" customFormat="1" ht="15" customHeight="1">
      <c r="B84" s="280"/>
      <c r="C84" s="281" t="s">
        <v>689</v>
      </c>
      <c r="D84" s="281"/>
      <c r="E84" s="281"/>
      <c r="F84" s="282" t="s">
        <v>682</v>
      </c>
      <c r="G84" s="281"/>
      <c r="H84" s="281" t="s">
        <v>690</v>
      </c>
      <c r="I84" s="281" t="s">
        <v>678</v>
      </c>
      <c r="J84" s="281">
        <v>15</v>
      </c>
      <c r="K84" s="269"/>
    </row>
    <row r="85" s="1" customFormat="1" ht="15" customHeight="1">
      <c r="B85" s="280"/>
      <c r="C85" s="281" t="s">
        <v>691</v>
      </c>
      <c r="D85" s="281"/>
      <c r="E85" s="281"/>
      <c r="F85" s="282" t="s">
        <v>682</v>
      </c>
      <c r="G85" s="281"/>
      <c r="H85" s="281" t="s">
        <v>692</v>
      </c>
      <c r="I85" s="281" t="s">
        <v>678</v>
      </c>
      <c r="J85" s="281">
        <v>20</v>
      </c>
      <c r="K85" s="269"/>
    </row>
    <row r="86" s="1" customFormat="1" ht="15" customHeight="1">
      <c r="B86" s="280"/>
      <c r="C86" s="281" t="s">
        <v>693</v>
      </c>
      <c r="D86" s="281"/>
      <c r="E86" s="281"/>
      <c r="F86" s="282" t="s">
        <v>682</v>
      </c>
      <c r="G86" s="281"/>
      <c r="H86" s="281" t="s">
        <v>694</v>
      </c>
      <c r="I86" s="281" t="s">
        <v>678</v>
      </c>
      <c r="J86" s="281">
        <v>20</v>
      </c>
      <c r="K86" s="269"/>
    </row>
    <row r="87" s="1" customFormat="1" ht="15" customHeight="1">
      <c r="B87" s="280"/>
      <c r="C87" s="255" t="s">
        <v>695</v>
      </c>
      <c r="D87" s="255"/>
      <c r="E87" s="255"/>
      <c r="F87" s="278" t="s">
        <v>682</v>
      </c>
      <c r="G87" s="279"/>
      <c r="H87" s="255" t="s">
        <v>696</v>
      </c>
      <c r="I87" s="255" t="s">
        <v>678</v>
      </c>
      <c r="J87" s="255">
        <v>50</v>
      </c>
      <c r="K87" s="269"/>
    </row>
    <row r="88" s="1" customFormat="1" ht="15" customHeight="1">
      <c r="B88" s="280"/>
      <c r="C88" s="255" t="s">
        <v>697</v>
      </c>
      <c r="D88" s="255"/>
      <c r="E88" s="255"/>
      <c r="F88" s="278" t="s">
        <v>682</v>
      </c>
      <c r="G88" s="279"/>
      <c r="H88" s="255" t="s">
        <v>698</v>
      </c>
      <c r="I88" s="255" t="s">
        <v>678</v>
      </c>
      <c r="J88" s="255">
        <v>20</v>
      </c>
      <c r="K88" s="269"/>
    </row>
    <row r="89" s="1" customFormat="1" ht="15" customHeight="1">
      <c r="B89" s="280"/>
      <c r="C89" s="255" t="s">
        <v>699</v>
      </c>
      <c r="D89" s="255"/>
      <c r="E89" s="255"/>
      <c r="F89" s="278" t="s">
        <v>682</v>
      </c>
      <c r="G89" s="279"/>
      <c r="H89" s="255" t="s">
        <v>700</v>
      </c>
      <c r="I89" s="255" t="s">
        <v>678</v>
      </c>
      <c r="J89" s="255">
        <v>20</v>
      </c>
      <c r="K89" s="269"/>
    </row>
    <row r="90" s="1" customFormat="1" ht="15" customHeight="1">
      <c r="B90" s="280"/>
      <c r="C90" s="255" t="s">
        <v>701</v>
      </c>
      <c r="D90" s="255"/>
      <c r="E90" s="255"/>
      <c r="F90" s="278" t="s">
        <v>682</v>
      </c>
      <c r="G90" s="279"/>
      <c r="H90" s="255" t="s">
        <v>702</v>
      </c>
      <c r="I90" s="255" t="s">
        <v>678</v>
      </c>
      <c r="J90" s="255">
        <v>50</v>
      </c>
      <c r="K90" s="269"/>
    </row>
    <row r="91" s="1" customFormat="1" ht="15" customHeight="1">
      <c r="B91" s="280"/>
      <c r="C91" s="255" t="s">
        <v>703</v>
      </c>
      <c r="D91" s="255"/>
      <c r="E91" s="255"/>
      <c r="F91" s="278" t="s">
        <v>682</v>
      </c>
      <c r="G91" s="279"/>
      <c r="H91" s="255" t="s">
        <v>703</v>
      </c>
      <c r="I91" s="255" t="s">
        <v>678</v>
      </c>
      <c r="J91" s="255">
        <v>50</v>
      </c>
      <c r="K91" s="269"/>
    </row>
    <row r="92" s="1" customFormat="1" ht="15" customHeight="1">
      <c r="B92" s="280"/>
      <c r="C92" s="255" t="s">
        <v>704</v>
      </c>
      <c r="D92" s="255"/>
      <c r="E92" s="255"/>
      <c r="F92" s="278" t="s">
        <v>682</v>
      </c>
      <c r="G92" s="279"/>
      <c r="H92" s="255" t="s">
        <v>705</v>
      </c>
      <c r="I92" s="255" t="s">
        <v>678</v>
      </c>
      <c r="J92" s="255">
        <v>255</v>
      </c>
      <c r="K92" s="269"/>
    </row>
    <row r="93" s="1" customFormat="1" ht="15" customHeight="1">
      <c r="B93" s="280"/>
      <c r="C93" s="255" t="s">
        <v>706</v>
      </c>
      <c r="D93" s="255"/>
      <c r="E93" s="255"/>
      <c r="F93" s="278" t="s">
        <v>676</v>
      </c>
      <c r="G93" s="279"/>
      <c r="H93" s="255" t="s">
        <v>707</v>
      </c>
      <c r="I93" s="255" t="s">
        <v>708</v>
      </c>
      <c r="J93" s="255"/>
      <c r="K93" s="269"/>
    </row>
    <row r="94" s="1" customFormat="1" ht="15" customHeight="1">
      <c r="B94" s="280"/>
      <c r="C94" s="255" t="s">
        <v>709</v>
      </c>
      <c r="D94" s="255"/>
      <c r="E94" s="255"/>
      <c r="F94" s="278" t="s">
        <v>676</v>
      </c>
      <c r="G94" s="279"/>
      <c r="H94" s="255" t="s">
        <v>710</v>
      </c>
      <c r="I94" s="255" t="s">
        <v>711</v>
      </c>
      <c r="J94" s="255"/>
      <c r="K94" s="269"/>
    </row>
    <row r="95" s="1" customFormat="1" ht="15" customHeight="1">
      <c r="B95" s="280"/>
      <c r="C95" s="255" t="s">
        <v>712</v>
      </c>
      <c r="D95" s="255"/>
      <c r="E95" s="255"/>
      <c r="F95" s="278" t="s">
        <v>676</v>
      </c>
      <c r="G95" s="279"/>
      <c r="H95" s="255" t="s">
        <v>712</v>
      </c>
      <c r="I95" s="255" t="s">
        <v>711</v>
      </c>
      <c r="J95" s="255"/>
      <c r="K95" s="269"/>
    </row>
    <row r="96" s="1" customFormat="1" ht="15" customHeight="1">
      <c r="B96" s="280"/>
      <c r="C96" s="255" t="s">
        <v>38</v>
      </c>
      <c r="D96" s="255"/>
      <c r="E96" s="255"/>
      <c r="F96" s="278" t="s">
        <v>676</v>
      </c>
      <c r="G96" s="279"/>
      <c r="H96" s="255" t="s">
        <v>713</v>
      </c>
      <c r="I96" s="255" t="s">
        <v>711</v>
      </c>
      <c r="J96" s="255"/>
      <c r="K96" s="269"/>
    </row>
    <row r="97" s="1" customFormat="1" ht="15" customHeight="1">
      <c r="B97" s="280"/>
      <c r="C97" s="255" t="s">
        <v>48</v>
      </c>
      <c r="D97" s="255"/>
      <c r="E97" s="255"/>
      <c r="F97" s="278" t="s">
        <v>676</v>
      </c>
      <c r="G97" s="279"/>
      <c r="H97" s="255" t="s">
        <v>714</v>
      </c>
      <c r="I97" s="255" t="s">
        <v>711</v>
      </c>
      <c r="J97" s="255"/>
      <c r="K97" s="269"/>
    </row>
    <row r="98" s="1" customFormat="1" ht="15" customHeight="1">
      <c r="B98" s="283"/>
      <c r="C98" s="284"/>
      <c r="D98" s="284"/>
      <c r="E98" s="284"/>
      <c r="F98" s="284"/>
      <c r="G98" s="284"/>
      <c r="H98" s="284"/>
      <c r="I98" s="284"/>
      <c r="J98" s="284"/>
      <c r="K98" s="285"/>
    </row>
    <row r="99" s="1" customFormat="1" ht="18.75" customHeight="1">
      <c r="B99" s="286"/>
      <c r="C99" s="287"/>
      <c r="D99" s="287"/>
      <c r="E99" s="287"/>
      <c r="F99" s="287"/>
      <c r="G99" s="287"/>
      <c r="H99" s="287"/>
      <c r="I99" s="287"/>
      <c r="J99" s="287"/>
      <c r="K99" s="286"/>
    </row>
    <row r="100" s="1" customFormat="1" ht="18.75" customHeight="1">
      <c r="B100" s="263"/>
      <c r="C100" s="263"/>
      <c r="D100" s="263"/>
      <c r="E100" s="263"/>
      <c r="F100" s="263"/>
      <c r="G100" s="263"/>
      <c r="H100" s="263"/>
      <c r="I100" s="263"/>
      <c r="J100" s="263"/>
      <c r="K100" s="263"/>
    </row>
    <row r="101" s="1" customFormat="1" ht="7.5" customHeight="1">
      <c r="B101" s="264"/>
      <c r="C101" s="265"/>
      <c r="D101" s="265"/>
      <c r="E101" s="265"/>
      <c r="F101" s="265"/>
      <c r="G101" s="265"/>
      <c r="H101" s="265"/>
      <c r="I101" s="265"/>
      <c r="J101" s="265"/>
      <c r="K101" s="266"/>
    </row>
    <row r="102" s="1" customFormat="1" ht="45" customHeight="1">
      <c r="B102" s="267"/>
      <c r="C102" s="268" t="s">
        <v>715</v>
      </c>
      <c r="D102" s="268"/>
      <c r="E102" s="268"/>
      <c r="F102" s="268"/>
      <c r="G102" s="268"/>
      <c r="H102" s="268"/>
      <c r="I102" s="268"/>
      <c r="J102" s="268"/>
      <c r="K102" s="269"/>
    </row>
    <row r="103" s="1" customFormat="1" ht="17.25" customHeight="1">
      <c r="B103" s="267"/>
      <c r="C103" s="270" t="s">
        <v>670</v>
      </c>
      <c r="D103" s="270"/>
      <c r="E103" s="270"/>
      <c r="F103" s="270" t="s">
        <v>671</v>
      </c>
      <c r="G103" s="271"/>
      <c r="H103" s="270" t="s">
        <v>54</v>
      </c>
      <c r="I103" s="270" t="s">
        <v>57</v>
      </c>
      <c r="J103" s="270" t="s">
        <v>672</v>
      </c>
      <c r="K103" s="269"/>
    </row>
    <row r="104" s="1" customFormat="1" ht="17.25" customHeight="1">
      <c r="B104" s="267"/>
      <c r="C104" s="272" t="s">
        <v>673</v>
      </c>
      <c r="D104" s="272"/>
      <c r="E104" s="272"/>
      <c r="F104" s="273" t="s">
        <v>674</v>
      </c>
      <c r="G104" s="274"/>
      <c r="H104" s="272"/>
      <c r="I104" s="272"/>
      <c r="J104" s="272" t="s">
        <v>675</v>
      </c>
      <c r="K104" s="269"/>
    </row>
    <row r="105" s="1" customFormat="1" ht="5.25" customHeight="1">
      <c r="B105" s="267"/>
      <c r="C105" s="270"/>
      <c r="D105" s="270"/>
      <c r="E105" s="270"/>
      <c r="F105" s="270"/>
      <c r="G105" s="288"/>
      <c r="H105" s="270"/>
      <c r="I105" s="270"/>
      <c r="J105" s="270"/>
      <c r="K105" s="269"/>
    </row>
    <row r="106" s="1" customFormat="1" ht="15" customHeight="1">
      <c r="B106" s="267"/>
      <c r="C106" s="255" t="s">
        <v>53</v>
      </c>
      <c r="D106" s="277"/>
      <c r="E106" s="277"/>
      <c r="F106" s="278" t="s">
        <v>676</v>
      </c>
      <c r="G106" s="255"/>
      <c r="H106" s="255" t="s">
        <v>716</v>
      </c>
      <c r="I106" s="255" t="s">
        <v>678</v>
      </c>
      <c r="J106" s="255">
        <v>20</v>
      </c>
      <c r="K106" s="269"/>
    </row>
    <row r="107" s="1" customFormat="1" ht="15" customHeight="1">
      <c r="B107" s="267"/>
      <c r="C107" s="255" t="s">
        <v>679</v>
      </c>
      <c r="D107" s="255"/>
      <c r="E107" s="255"/>
      <c r="F107" s="278" t="s">
        <v>676</v>
      </c>
      <c r="G107" s="255"/>
      <c r="H107" s="255" t="s">
        <v>716</v>
      </c>
      <c r="I107" s="255" t="s">
        <v>678</v>
      </c>
      <c r="J107" s="255">
        <v>120</v>
      </c>
      <c r="K107" s="269"/>
    </row>
    <row r="108" s="1" customFormat="1" ht="15" customHeight="1">
      <c r="B108" s="280"/>
      <c r="C108" s="255" t="s">
        <v>681</v>
      </c>
      <c r="D108" s="255"/>
      <c r="E108" s="255"/>
      <c r="F108" s="278" t="s">
        <v>682</v>
      </c>
      <c r="G108" s="255"/>
      <c r="H108" s="255" t="s">
        <v>716</v>
      </c>
      <c r="I108" s="255" t="s">
        <v>678</v>
      </c>
      <c r="J108" s="255">
        <v>50</v>
      </c>
      <c r="K108" s="269"/>
    </row>
    <row r="109" s="1" customFormat="1" ht="15" customHeight="1">
      <c r="B109" s="280"/>
      <c r="C109" s="255" t="s">
        <v>684</v>
      </c>
      <c r="D109" s="255"/>
      <c r="E109" s="255"/>
      <c r="F109" s="278" t="s">
        <v>676</v>
      </c>
      <c r="G109" s="255"/>
      <c r="H109" s="255" t="s">
        <v>716</v>
      </c>
      <c r="I109" s="255" t="s">
        <v>686</v>
      </c>
      <c r="J109" s="255"/>
      <c r="K109" s="269"/>
    </row>
    <row r="110" s="1" customFormat="1" ht="15" customHeight="1">
      <c r="B110" s="280"/>
      <c r="C110" s="255" t="s">
        <v>695</v>
      </c>
      <c r="D110" s="255"/>
      <c r="E110" s="255"/>
      <c r="F110" s="278" t="s">
        <v>682</v>
      </c>
      <c r="G110" s="255"/>
      <c r="H110" s="255" t="s">
        <v>716</v>
      </c>
      <c r="I110" s="255" t="s">
        <v>678</v>
      </c>
      <c r="J110" s="255">
        <v>50</v>
      </c>
      <c r="K110" s="269"/>
    </row>
    <row r="111" s="1" customFormat="1" ht="15" customHeight="1">
      <c r="B111" s="280"/>
      <c r="C111" s="255" t="s">
        <v>703</v>
      </c>
      <c r="D111" s="255"/>
      <c r="E111" s="255"/>
      <c r="F111" s="278" t="s">
        <v>682</v>
      </c>
      <c r="G111" s="255"/>
      <c r="H111" s="255" t="s">
        <v>716</v>
      </c>
      <c r="I111" s="255" t="s">
        <v>678</v>
      </c>
      <c r="J111" s="255">
        <v>50</v>
      </c>
      <c r="K111" s="269"/>
    </row>
    <row r="112" s="1" customFormat="1" ht="15" customHeight="1">
      <c r="B112" s="280"/>
      <c r="C112" s="255" t="s">
        <v>701</v>
      </c>
      <c r="D112" s="255"/>
      <c r="E112" s="255"/>
      <c r="F112" s="278" t="s">
        <v>682</v>
      </c>
      <c r="G112" s="255"/>
      <c r="H112" s="255" t="s">
        <v>716</v>
      </c>
      <c r="I112" s="255" t="s">
        <v>678</v>
      </c>
      <c r="J112" s="255">
        <v>50</v>
      </c>
      <c r="K112" s="269"/>
    </row>
    <row r="113" s="1" customFormat="1" ht="15" customHeight="1">
      <c r="B113" s="280"/>
      <c r="C113" s="255" t="s">
        <v>53</v>
      </c>
      <c r="D113" s="255"/>
      <c r="E113" s="255"/>
      <c r="F113" s="278" t="s">
        <v>676</v>
      </c>
      <c r="G113" s="255"/>
      <c r="H113" s="255" t="s">
        <v>717</v>
      </c>
      <c r="I113" s="255" t="s">
        <v>678</v>
      </c>
      <c r="J113" s="255">
        <v>20</v>
      </c>
      <c r="K113" s="269"/>
    </row>
    <row r="114" s="1" customFormat="1" ht="15" customHeight="1">
      <c r="B114" s="280"/>
      <c r="C114" s="255" t="s">
        <v>718</v>
      </c>
      <c r="D114" s="255"/>
      <c r="E114" s="255"/>
      <c r="F114" s="278" t="s">
        <v>676</v>
      </c>
      <c r="G114" s="255"/>
      <c r="H114" s="255" t="s">
        <v>719</v>
      </c>
      <c r="I114" s="255" t="s">
        <v>678</v>
      </c>
      <c r="J114" s="255">
        <v>120</v>
      </c>
      <c r="K114" s="269"/>
    </row>
    <row r="115" s="1" customFormat="1" ht="15" customHeight="1">
      <c r="B115" s="280"/>
      <c r="C115" s="255" t="s">
        <v>38</v>
      </c>
      <c r="D115" s="255"/>
      <c r="E115" s="255"/>
      <c r="F115" s="278" t="s">
        <v>676</v>
      </c>
      <c r="G115" s="255"/>
      <c r="H115" s="255" t="s">
        <v>720</v>
      </c>
      <c r="I115" s="255" t="s">
        <v>711</v>
      </c>
      <c r="J115" s="255"/>
      <c r="K115" s="269"/>
    </row>
    <row r="116" s="1" customFormat="1" ht="15" customHeight="1">
      <c r="B116" s="280"/>
      <c r="C116" s="255" t="s">
        <v>48</v>
      </c>
      <c r="D116" s="255"/>
      <c r="E116" s="255"/>
      <c r="F116" s="278" t="s">
        <v>676</v>
      </c>
      <c r="G116" s="255"/>
      <c r="H116" s="255" t="s">
        <v>721</v>
      </c>
      <c r="I116" s="255" t="s">
        <v>711</v>
      </c>
      <c r="J116" s="255"/>
      <c r="K116" s="269"/>
    </row>
    <row r="117" s="1" customFormat="1" ht="15" customHeight="1">
      <c r="B117" s="280"/>
      <c r="C117" s="255" t="s">
        <v>57</v>
      </c>
      <c r="D117" s="255"/>
      <c r="E117" s="255"/>
      <c r="F117" s="278" t="s">
        <v>676</v>
      </c>
      <c r="G117" s="255"/>
      <c r="H117" s="255" t="s">
        <v>722</v>
      </c>
      <c r="I117" s="255" t="s">
        <v>723</v>
      </c>
      <c r="J117" s="255"/>
      <c r="K117" s="269"/>
    </row>
    <row r="118" s="1" customFormat="1" ht="15" customHeight="1">
      <c r="B118" s="283"/>
      <c r="C118" s="289"/>
      <c r="D118" s="289"/>
      <c r="E118" s="289"/>
      <c r="F118" s="289"/>
      <c r="G118" s="289"/>
      <c r="H118" s="289"/>
      <c r="I118" s="289"/>
      <c r="J118" s="289"/>
      <c r="K118" s="285"/>
    </row>
    <row r="119" s="1" customFormat="1" ht="18.75" customHeight="1">
      <c r="B119" s="290"/>
      <c r="C119" s="291"/>
      <c r="D119" s="291"/>
      <c r="E119" s="291"/>
      <c r="F119" s="292"/>
      <c r="G119" s="291"/>
      <c r="H119" s="291"/>
      <c r="I119" s="291"/>
      <c r="J119" s="291"/>
      <c r="K119" s="290"/>
    </row>
    <row r="120" s="1" customFormat="1" ht="18.75" customHeight="1">
      <c r="B120" s="263"/>
      <c r="C120" s="263"/>
      <c r="D120" s="263"/>
      <c r="E120" s="263"/>
      <c r="F120" s="263"/>
      <c r="G120" s="263"/>
      <c r="H120" s="263"/>
      <c r="I120" s="263"/>
      <c r="J120" s="263"/>
      <c r="K120" s="263"/>
    </row>
    <row r="121" s="1" customFormat="1" ht="7.5" customHeight="1">
      <c r="B121" s="293"/>
      <c r="C121" s="294"/>
      <c r="D121" s="294"/>
      <c r="E121" s="294"/>
      <c r="F121" s="294"/>
      <c r="G121" s="294"/>
      <c r="H121" s="294"/>
      <c r="I121" s="294"/>
      <c r="J121" s="294"/>
      <c r="K121" s="295"/>
    </row>
    <row r="122" s="1" customFormat="1" ht="45" customHeight="1">
      <c r="B122" s="296"/>
      <c r="C122" s="246" t="s">
        <v>724</v>
      </c>
      <c r="D122" s="246"/>
      <c r="E122" s="246"/>
      <c r="F122" s="246"/>
      <c r="G122" s="246"/>
      <c r="H122" s="246"/>
      <c r="I122" s="246"/>
      <c r="J122" s="246"/>
      <c r="K122" s="297"/>
    </row>
    <row r="123" s="1" customFormat="1" ht="17.25" customHeight="1">
      <c r="B123" s="298"/>
      <c r="C123" s="270" t="s">
        <v>670</v>
      </c>
      <c r="D123" s="270"/>
      <c r="E123" s="270"/>
      <c r="F123" s="270" t="s">
        <v>671</v>
      </c>
      <c r="G123" s="271"/>
      <c r="H123" s="270" t="s">
        <v>54</v>
      </c>
      <c r="I123" s="270" t="s">
        <v>57</v>
      </c>
      <c r="J123" s="270" t="s">
        <v>672</v>
      </c>
      <c r="K123" s="299"/>
    </row>
    <row r="124" s="1" customFormat="1" ht="17.25" customHeight="1">
      <c r="B124" s="298"/>
      <c r="C124" s="272" t="s">
        <v>673</v>
      </c>
      <c r="D124" s="272"/>
      <c r="E124" s="272"/>
      <c r="F124" s="273" t="s">
        <v>674</v>
      </c>
      <c r="G124" s="274"/>
      <c r="H124" s="272"/>
      <c r="I124" s="272"/>
      <c r="J124" s="272" t="s">
        <v>675</v>
      </c>
      <c r="K124" s="299"/>
    </row>
    <row r="125" s="1" customFormat="1" ht="5.25" customHeight="1">
      <c r="B125" s="300"/>
      <c r="C125" s="275"/>
      <c r="D125" s="275"/>
      <c r="E125" s="275"/>
      <c r="F125" s="275"/>
      <c r="G125" s="301"/>
      <c r="H125" s="275"/>
      <c r="I125" s="275"/>
      <c r="J125" s="275"/>
      <c r="K125" s="302"/>
    </row>
    <row r="126" s="1" customFormat="1" ht="15" customHeight="1">
      <c r="B126" s="300"/>
      <c r="C126" s="255" t="s">
        <v>679</v>
      </c>
      <c r="D126" s="277"/>
      <c r="E126" s="277"/>
      <c r="F126" s="278" t="s">
        <v>676</v>
      </c>
      <c r="G126" s="255"/>
      <c r="H126" s="255" t="s">
        <v>716</v>
      </c>
      <c r="I126" s="255" t="s">
        <v>678</v>
      </c>
      <c r="J126" s="255">
        <v>120</v>
      </c>
      <c r="K126" s="303"/>
    </row>
    <row r="127" s="1" customFormat="1" ht="15" customHeight="1">
      <c r="B127" s="300"/>
      <c r="C127" s="255" t="s">
        <v>725</v>
      </c>
      <c r="D127" s="255"/>
      <c r="E127" s="255"/>
      <c r="F127" s="278" t="s">
        <v>676</v>
      </c>
      <c r="G127" s="255"/>
      <c r="H127" s="255" t="s">
        <v>726</v>
      </c>
      <c r="I127" s="255" t="s">
        <v>678</v>
      </c>
      <c r="J127" s="255" t="s">
        <v>727</v>
      </c>
      <c r="K127" s="303"/>
    </row>
    <row r="128" s="1" customFormat="1" ht="15" customHeight="1">
      <c r="B128" s="300"/>
      <c r="C128" s="255" t="s">
        <v>85</v>
      </c>
      <c r="D128" s="255"/>
      <c r="E128" s="255"/>
      <c r="F128" s="278" t="s">
        <v>676</v>
      </c>
      <c r="G128" s="255"/>
      <c r="H128" s="255" t="s">
        <v>728</v>
      </c>
      <c r="I128" s="255" t="s">
        <v>678</v>
      </c>
      <c r="J128" s="255" t="s">
        <v>727</v>
      </c>
      <c r="K128" s="303"/>
    </row>
    <row r="129" s="1" customFormat="1" ht="15" customHeight="1">
      <c r="B129" s="300"/>
      <c r="C129" s="255" t="s">
        <v>687</v>
      </c>
      <c r="D129" s="255"/>
      <c r="E129" s="255"/>
      <c r="F129" s="278" t="s">
        <v>682</v>
      </c>
      <c r="G129" s="255"/>
      <c r="H129" s="255" t="s">
        <v>688</v>
      </c>
      <c r="I129" s="255" t="s">
        <v>678</v>
      </c>
      <c r="J129" s="255">
        <v>15</v>
      </c>
      <c r="K129" s="303"/>
    </row>
    <row r="130" s="1" customFormat="1" ht="15" customHeight="1">
      <c r="B130" s="300"/>
      <c r="C130" s="281" t="s">
        <v>689</v>
      </c>
      <c r="D130" s="281"/>
      <c r="E130" s="281"/>
      <c r="F130" s="282" t="s">
        <v>682</v>
      </c>
      <c r="G130" s="281"/>
      <c r="H130" s="281" t="s">
        <v>690</v>
      </c>
      <c r="I130" s="281" t="s">
        <v>678</v>
      </c>
      <c r="J130" s="281">
        <v>15</v>
      </c>
      <c r="K130" s="303"/>
    </row>
    <row r="131" s="1" customFormat="1" ht="15" customHeight="1">
      <c r="B131" s="300"/>
      <c r="C131" s="281" t="s">
        <v>691</v>
      </c>
      <c r="D131" s="281"/>
      <c r="E131" s="281"/>
      <c r="F131" s="282" t="s">
        <v>682</v>
      </c>
      <c r="G131" s="281"/>
      <c r="H131" s="281" t="s">
        <v>692</v>
      </c>
      <c r="I131" s="281" t="s">
        <v>678</v>
      </c>
      <c r="J131" s="281">
        <v>20</v>
      </c>
      <c r="K131" s="303"/>
    </row>
    <row r="132" s="1" customFormat="1" ht="15" customHeight="1">
      <c r="B132" s="300"/>
      <c r="C132" s="281" t="s">
        <v>693</v>
      </c>
      <c r="D132" s="281"/>
      <c r="E132" s="281"/>
      <c r="F132" s="282" t="s">
        <v>682</v>
      </c>
      <c r="G132" s="281"/>
      <c r="H132" s="281" t="s">
        <v>694</v>
      </c>
      <c r="I132" s="281" t="s">
        <v>678</v>
      </c>
      <c r="J132" s="281">
        <v>20</v>
      </c>
      <c r="K132" s="303"/>
    </row>
    <row r="133" s="1" customFormat="1" ht="15" customHeight="1">
      <c r="B133" s="300"/>
      <c r="C133" s="255" t="s">
        <v>681</v>
      </c>
      <c r="D133" s="255"/>
      <c r="E133" s="255"/>
      <c r="F133" s="278" t="s">
        <v>682</v>
      </c>
      <c r="G133" s="255"/>
      <c r="H133" s="255" t="s">
        <v>716</v>
      </c>
      <c r="I133" s="255" t="s">
        <v>678</v>
      </c>
      <c r="J133" s="255">
        <v>50</v>
      </c>
      <c r="K133" s="303"/>
    </row>
    <row r="134" s="1" customFormat="1" ht="15" customHeight="1">
      <c r="B134" s="300"/>
      <c r="C134" s="255" t="s">
        <v>695</v>
      </c>
      <c r="D134" s="255"/>
      <c r="E134" s="255"/>
      <c r="F134" s="278" t="s">
        <v>682</v>
      </c>
      <c r="G134" s="255"/>
      <c r="H134" s="255" t="s">
        <v>716</v>
      </c>
      <c r="I134" s="255" t="s">
        <v>678</v>
      </c>
      <c r="J134" s="255">
        <v>50</v>
      </c>
      <c r="K134" s="303"/>
    </row>
    <row r="135" s="1" customFormat="1" ht="15" customHeight="1">
      <c r="B135" s="300"/>
      <c r="C135" s="255" t="s">
        <v>701</v>
      </c>
      <c r="D135" s="255"/>
      <c r="E135" s="255"/>
      <c r="F135" s="278" t="s">
        <v>682</v>
      </c>
      <c r="G135" s="255"/>
      <c r="H135" s="255" t="s">
        <v>716</v>
      </c>
      <c r="I135" s="255" t="s">
        <v>678</v>
      </c>
      <c r="J135" s="255">
        <v>50</v>
      </c>
      <c r="K135" s="303"/>
    </row>
    <row r="136" s="1" customFormat="1" ht="15" customHeight="1">
      <c r="B136" s="300"/>
      <c r="C136" s="255" t="s">
        <v>703</v>
      </c>
      <c r="D136" s="255"/>
      <c r="E136" s="255"/>
      <c r="F136" s="278" t="s">
        <v>682</v>
      </c>
      <c r="G136" s="255"/>
      <c r="H136" s="255" t="s">
        <v>716</v>
      </c>
      <c r="I136" s="255" t="s">
        <v>678</v>
      </c>
      <c r="J136" s="255">
        <v>50</v>
      </c>
      <c r="K136" s="303"/>
    </row>
    <row r="137" s="1" customFormat="1" ht="15" customHeight="1">
      <c r="B137" s="300"/>
      <c r="C137" s="255" t="s">
        <v>704</v>
      </c>
      <c r="D137" s="255"/>
      <c r="E137" s="255"/>
      <c r="F137" s="278" t="s">
        <v>682</v>
      </c>
      <c r="G137" s="255"/>
      <c r="H137" s="255" t="s">
        <v>729</v>
      </c>
      <c r="I137" s="255" t="s">
        <v>678</v>
      </c>
      <c r="J137" s="255">
        <v>255</v>
      </c>
      <c r="K137" s="303"/>
    </row>
    <row r="138" s="1" customFormat="1" ht="15" customHeight="1">
      <c r="B138" s="300"/>
      <c r="C138" s="255" t="s">
        <v>706</v>
      </c>
      <c r="D138" s="255"/>
      <c r="E138" s="255"/>
      <c r="F138" s="278" t="s">
        <v>676</v>
      </c>
      <c r="G138" s="255"/>
      <c r="H138" s="255" t="s">
        <v>730</v>
      </c>
      <c r="I138" s="255" t="s">
        <v>708</v>
      </c>
      <c r="J138" s="255"/>
      <c r="K138" s="303"/>
    </row>
    <row r="139" s="1" customFormat="1" ht="15" customHeight="1">
      <c r="B139" s="300"/>
      <c r="C139" s="255" t="s">
        <v>709</v>
      </c>
      <c r="D139" s="255"/>
      <c r="E139" s="255"/>
      <c r="F139" s="278" t="s">
        <v>676</v>
      </c>
      <c r="G139" s="255"/>
      <c r="H139" s="255" t="s">
        <v>731</v>
      </c>
      <c r="I139" s="255" t="s">
        <v>711</v>
      </c>
      <c r="J139" s="255"/>
      <c r="K139" s="303"/>
    </row>
    <row r="140" s="1" customFormat="1" ht="15" customHeight="1">
      <c r="B140" s="300"/>
      <c r="C140" s="255" t="s">
        <v>712</v>
      </c>
      <c r="D140" s="255"/>
      <c r="E140" s="255"/>
      <c r="F140" s="278" t="s">
        <v>676</v>
      </c>
      <c r="G140" s="255"/>
      <c r="H140" s="255" t="s">
        <v>712</v>
      </c>
      <c r="I140" s="255" t="s">
        <v>711</v>
      </c>
      <c r="J140" s="255"/>
      <c r="K140" s="303"/>
    </row>
    <row r="141" s="1" customFormat="1" ht="15" customHeight="1">
      <c r="B141" s="300"/>
      <c r="C141" s="255" t="s">
        <v>38</v>
      </c>
      <c r="D141" s="255"/>
      <c r="E141" s="255"/>
      <c r="F141" s="278" t="s">
        <v>676</v>
      </c>
      <c r="G141" s="255"/>
      <c r="H141" s="255" t="s">
        <v>732</v>
      </c>
      <c r="I141" s="255" t="s">
        <v>711</v>
      </c>
      <c r="J141" s="255"/>
      <c r="K141" s="303"/>
    </row>
    <row r="142" s="1" customFormat="1" ht="15" customHeight="1">
      <c r="B142" s="300"/>
      <c r="C142" s="255" t="s">
        <v>733</v>
      </c>
      <c r="D142" s="255"/>
      <c r="E142" s="255"/>
      <c r="F142" s="278" t="s">
        <v>676</v>
      </c>
      <c r="G142" s="255"/>
      <c r="H142" s="255" t="s">
        <v>734</v>
      </c>
      <c r="I142" s="255" t="s">
        <v>711</v>
      </c>
      <c r="J142" s="255"/>
      <c r="K142" s="303"/>
    </row>
    <row r="143" s="1" customFormat="1" ht="15" customHeight="1">
      <c r="B143" s="304"/>
      <c r="C143" s="305"/>
      <c r="D143" s="305"/>
      <c r="E143" s="305"/>
      <c r="F143" s="305"/>
      <c r="G143" s="305"/>
      <c r="H143" s="305"/>
      <c r="I143" s="305"/>
      <c r="J143" s="305"/>
      <c r="K143" s="306"/>
    </row>
    <row r="144" s="1" customFormat="1" ht="18.75" customHeight="1">
      <c r="B144" s="291"/>
      <c r="C144" s="291"/>
      <c r="D144" s="291"/>
      <c r="E144" s="291"/>
      <c r="F144" s="292"/>
      <c r="G144" s="291"/>
      <c r="H144" s="291"/>
      <c r="I144" s="291"/>
      <c r="J144" s="291"/>
      <c r="K144" s="291"/>
    </row>
    <row r="145" s="1" customFormat="1" ht="18.75" customHeight="1">
      <c r="B145" s="263"/>
      <c r="C145" s="263"/>
      <c r="D145" s="263"/>
      <c r="E145" s="263"/>
      <c r="F145" s="263"/>
      <c r="G145" s="263"/>
      <c r="H145" s="263"/>
      <c r="I145" s="263"/>
      <c r="J145" s="263"/>
      <c r="K145" s="263"/>
    </row>
    <row r="146" s="1" customFormat="1" ht="7.5" customHeight="1">
      <c r="B146" s="264"/>
      <c r="C146" s="265"/>
      <c r="D146" s="265"/>
      <c r="E146" s="265"/>
      <c r="F146" s="265"/>
      <c r="G146" s="265"/>
      <c r="H146" s="265"/>
      <c r="I146" s="265"/>
      <c r="J146" s="265"/>
      <c r="K146" s="266"/>
    </row>
    <row r="147" s="1" customFormat="1" ht="45" customHeight="1">
      <c r="B147" s="267"/>
      <c r="C147" s="268" t="s">
        <v>735</v>
      </c>
      <c r="D147" s="268"/>
      <c r="E147" s="268"/>
      <c r="F147" s="268"/>
      <c r="G147" s="268"/>
      <c r="H147" s="268"/>
      <c r="I147" s="268"/>
      <c r="J147" s="268"/>
      <c r="K147" s="269"/>
    </row>
    <row r="148" s="1" customFormat="1" ht="17.25" customHeight="1">
      <c r="B148" s="267"/>
      <c r="C148" s="270" t="s">
        <v>670</v>
      </c>
      <c r="D148" s="270"/>
      <c r="E148" s="270"/>
      <c r="F148" s="270" t="s">
        <v>671</v>
      </c>
      <c r="G148" s="271"/>
      <c r="H148" s="270" t="s">
        <v>54</v>
      </c>
      <c r="I148" s="270" t="s">
        <v>57</v>
      </c>
      <c r="J148" s="270" t="s">
        <v>672</v>
      </c>
      <c r="K148" s="269"/>
    </row>
    <row r="149" s="1" customFormat="1" ht="17.25" customHeight="1">
      <c r="B149" s="267"/>
      <c r="C149" s="272" t="s">
        <v>673</v>
      </c>
      <c r="D149" s="272"/>
      <c r="E149" s="272"/>
      <c r="F149" s="273" t="s">
        <v>674</v>
      </c>
      <c r="G149" s="274"/>
      <c r="H149" s="272"/>
      <c r="I149" s="272"/>
      <c r="J149" s="272" t="s">
        <v>675</v>
      </c>
      <c r="K149" s="269"/>
    </row>
    <row r="150" s="1" customFormat="1" ht="5.25" customHeight="1">
      <c r="B150" s="280"/>
      <c r="C150" s="275"/>
      <c r="D150" s="275"/>
      <c r="E150" s="275"/>
      <c r="F150" s="275"/>
      <c r="G150" s="276"/>
      <c r="H150" s="275"/>
      <c r="I150" s="275"/>
      <c r="J150" s="275"/>
      <c r="K150" s="303"/>
    </row>
    <row r="151" s="1" customFormat="1" ht="15" customHeight="1">
      <c r="B151" s="280"/>
      <c r="C151" s="307" t="s">
        <v>679</v>
      </c>
      <c r="D151" s="255"/>
      <c r="E151" s="255"/>
      <c r="F151" s="308" t="s">
        <v>676</v>
      </c>
      <c r="G151" s="255"/>
      <c r="H151" s="307" t="s">
        <v>716</v>
      </c>
      <c r="I151" s="307" t="s">
        <v>678</v>
      </c>
      <c r="J151" s="307">
        <v>120</v>
      </c>
      <c r="K151" s="303"/>
    </row>
    <row r="152" s="1" customFormat="1" ht="15" customHeight="1">
      <c r="B152" s="280"/>
      <c r="C152" s="307" t="s">
        <v>725</v>
      </c>
      <c r="D152" s="255"/>
      <c r="E152" s="255"/>
      <c r="F152" s="308" t="s">
        <v>676</v>
      </c>
      <c r="G152" s="255"/>
      <c r="H152" s="307" t="s">
        <v>736</v>
      </c>
      <c r="I152" s="307" t="s">
        <v>678</v>
      </c>
      <c r="J152" s="307" t="s">
        <v>727</v>
      </c>
      <c r="K152" s="303"/>
    </row>
    <row r="153" s="1" customFormat="1" ht="15" customHeight="1">
      <c r="B153" s="280"/>
      <c r="C153" s="307" t="s">
        <v>85</v>
      </c>
      <c r="D153" s="255"/>
      <c r="E153" s="255"/>
      <c r="F153" s="308" t="s">
        <v>676</v>
      </c>
      <c r="G153" s="255"/>
      <c r="H153" s="307" t="s">
        <v>737</v>
      </c>
      <c r="I153" s="307" t="s">
        <v>678</v>
      </c>
      <c r="J153" s="307" t="s">
        <v>727</v>
      </c>
      <c r="K153" s="303"/>
    </row>
    <row r="154" s="1" customFormat="1" ht="15" customHeight="1">
      <c r="B154" s="280"/>
      <c r="C154" s="307" t="s">
        <v>681</v>
      </c>
      <c r="D154" s="255"/>
      <c r="E154" s="255"/>
      <c r="F154" s="308" t="s">
        <v>682</v>
      </c>
      <c r="G154" s="255"/>
      <c r="H154" s="307" t="s">
        <v>716</v>
      </c>
      <c r="I154" s="307" t="s">
        <v>678</v>
      </c>
      <c r="J154" s="307">
        <v>50</v>
      </c>
      <c r="K154" s="303"/>
    </row>
    <row r="155" s="1" customFormat="1" ht="15" customHeight="1">
      <c r="B155" s="280"/>
      <c r="C155" s="307" t="s">
        <v>684</v>
      </c>
      <c r="D155" s="255"/>
      <c r="E155" s="255"/>
      <c r="F155" s="308" t="s">
        <v>676</v>
      </c>
      <c r="G155" s="255"/>
      <c r="H155" s="307" t="s">
        <v>716</v>
      </c>
      <c r="I155" s="307" t="s">
        <v>686</v>
      </c>
      <c r="J155" s="307"/>
      <c r="K155" s="303"/>
    </row>
    <row r="156" s="1" customFormat="1" ht="15" customHeight="1">
      <c r="B156" s="280"/>
      <c r="C156" s="307" t="s">
        <v>695</v>
      </c>
      <c r="D156" s="255"/>
      <c r="E156" s="255"/>
      <c r="F156" s="308" t="s">
        <v>682</v>
      </c>
      <c r="G156" s="255"/>
      <c r="H156" s="307" t="s">
        <v>716</v>
      </c>
      <c r="I156" s="307" t="s">
        <v>678</v>
      </c>
      <c r="J156" s="307">
        <v>50</v>
      </c>
      <c r="K156" s="303"/>
    </row>
    <row r="157" s="1" customFormat="1" ht="15" customHeight="1">
      <c r="B157" s="280"/>
      <c r="C157" s="307" t="s">
        <v>703</v>
      </c>
      <c r="D157" s="255"/>
      <c r="E157" s="255"/>
      <c r="F157" s="308" t="s">
        <v>682</v>
      </c>
      <c r="G157" s="255"/>
      <c r="H157" s="307" t="s">
        <v>716</v>
      </c>
      <c r="I157" s="307" t="s">
        <v>678</v>
      </c>
      <c r="J157" s="307">
        <v>50</v>
      </c>
      <c r="K157" s="303"/>
    </row>
    <row r="158" s="1" customFormat="1" ht="15" customHeight="1">
      <c r="B158" s="280"/>
      <c r="C158" s="307" t="s">
        <v>701</v>
      </c>
      <c r="D158" s="255"/>
      <c r="E158" s="255"/>
      <c r="F158" s="308" t="s">
        <v>682</v>
      </c>
      <c r="G158" s="255"/>
      <c r="H158" s="307" t="s">
        <v>716</v>
      </c>
      <c r="I158" s="307" t="s">
        <v>678</v>
      </c>
      <c r="J158" s="307">
        <v>50</v>
      </c>
      <c r="K158" s="303"/>
    </row>
    <row r="159" s="1" customFormat="1" ht="15" customHeight="1">
      <c r="B159" s="280"/>
      <c r="C159" s="307" t="s">
        <v>124</v>
      </c>
      <c r="D159" s="255"/>
      <c r="E159" s="255"/>
      <c r="F159" s="308" t="s">
        <v>676</v>
      </c>
      <c r="G159" s="255"/>
      <c r="H159" s="307" t="s">
        <v>738</v>
      </c>
      <c r="I159" s="307" t="s">
        <v>678</v>
      </c>
      <c r="J159" s="307" t="s">
        <v>739</v>
      </c>
      <c r="K159" s="303"/>
    </row>
    <row r="160" s="1" customFormat="1" ht="15" customHeight="1">
      <c r="B160" s="280"/>
      <c r="C160" s="307" t="s">
        <v>740</v>
      </c>
      <c r="D160" s="255"/>
      <c r="E160" s="255"/>
      <c r="F160" s="308" t="s">
        <v>676</v>
      </c>
      <c r="G160" s="255"/>
      <c r="H160" s="307" t="s">
        <v>741</v>
      </c>
      <c r="I160" s="307" t="s">
        <v>711</v>
      </c>
      <c r="J160" s="307"/>
      <c r="K160" s="303"/>
    </row>
    <row r="161" s="1" customFormat="1" ht="15" customHeight="1">
      <c r="B161" s="309"/>
      <c r="C161" s="289"/>
      <c r="D161" s="289"/>
      <c r="E161" s="289"/>
      <c r="F161" s="289"/>
      <c r="G161" s="289"/>
      <c r="H161" s="289"/>
      <c r="I161" s="289"/>
      <c r="J161" s="289"/>
      <c r="K161" s="310"/>
    </row>
    <row r="162" s="1" customFormat="1" ht="18.75" customHeight="1">
      <c r="B162" s="291"/>
      <c r="C162" s="301"/>
      <c r="D162" s="301"/>
      <c r="E162" s="301"/>
      <c r="F162" s="311"/>
      <c r="G162" s="301"/>
      <c r="H162" s="301"/>
      <c r="I162" s="301"/>
      <c r="J162" s="301"/>
      <c r="K162" s="291"/>
    </row>
    <row r="163" s="1" customFormat="1" ht="18.75" customHeight="1">
      <c r="B163" s="263"/>
      <c r="C163" s="263"/>
      <c r="D163" s="263"/>
      <c r="E163" s="263"/>
      <c r="F163" s="263"/>
      <c r="G163" s="263"/>
      <c r="H163" s="263"/>
      <c r="I163" s="263"/>
      <c r="J163" s="263"/>
      <c r="K163" s="263"/>
    </row>
    <row r="164" s="1" customFormat="1" ht="7.5" customHeight="1">
      <c r="B164" s="242"/>
      <c r="C164" s="243"/>
      <c r="D164" s="243"/>
      <c r="E164" s="243"/>
      <c r="F164" s="243"/>
      <c r="G164" s="243"/>
      <c r="H164" s="243"/>
      <c r="I164" s="243"/>
      <c r="J164" s="243"/>
      <c r="K164" s="244"/>
    </row>
    <row r="165" s="1" customFormat="1" ht="45" customHeight="1">
      <c r="B165" s="245"/>
      <c r="C165" s="246" t="s">
        <v>742</v>
      </c>
      <c r="D165" s="246"/>
      <c r="E165" s="246"/>
      <c r="F165" s="246"/>
      <c r="G165" s="246"/>
      <c r="H165" s="246"/>
      <c r="I165" s="246"/>
      <c r="J165" s="246"/>
      <c r="K165" s="247"/>
    </row>
    <row r="166" s="1" customFormat="1" ht="17.25" customHeight="1">
      <c r="B166" s="245"/>
      <c r="C166" s="270" t="s">
        <v>670</v>
      </c>
      <c r="D166" s="270"/>
      <c r="E166" s="270"/>
      <c r="F166" s="270" t="s">
        <v>671</v>
      </c>
      <c r="G166" s="312"/>
      <c r="H166" s="313" t="s">
        <v>54</v>
      </c>
      <c r="I166" s="313" t="s">
        <v>57</v>
      </c>
      <c r="J166" s="270" t="s">
        <v>672</v>
      </c>
      <c r="K166" s="247"/>
    </row>
    <row r="167" s="1" customFormat="1" ht="17.25" customHeight="1">
      <c r="B167" s="248"/>
      <c r="C167" s="272" t="s">
        <v>673</v>
      </c>
      <c r="D167" s="272"/>
      <c r="E167" s="272"/>
      <c r="F167" s="273" t="s">
        <v>674</v>
      </c>
      <c r="G167" s="314"/>
      <c r="H167" s="315"/>
      <c r="I167" s="315"/>
      <c r="J167" s="272" t="s">
        <v>675</v>
      </c>
      <c r="K167" s="250"/>
    </row>
    <row r="168" s="1" customFormat="1" ht="5.25" customHeight="1">
      <c r="B168" s="280"/>
      <c r="C168" s="275"/>
      <c r="D168" s="275"/>
      <c r="E168" s="275"/>
      <c r="F168" s="275"/>
      <c r="G168" s="276"/>
      <c r="H168" s="275"/>
      <c r="I168" s="275"/>
      <c r="J168" s="275"/>
      <c r="K168" s="303"/>
    </row>
    <row r="169" s="1" customFormat="1" ht="15" customHeight="1">
      <c r="B169" s="280"/>
      <c r="C169" s="255" t="s">
        <v>679</v>
      </c>
      <c r="D169" s="255"/>
      <c r="E169" s="255"/>
      <c r="F169" s="278" t="s">
        <v>676</v>
      </c>
      <c r="G169" s="255"/>
      <c r="H169" s="255" t="s">
        <v>716</v>
      </c>
      <c r="I169" s="255" t="s">
        <v>678</v>
      </c>
      <c r="J169" s="255">
        <v>120</v>
      </c>
      <c r="K169" s="303"/>
    </row>
    <row r="170" s="1" customFormat="1" ht="15" customHeight="1">
      <c r="B170" s="280"/>
      <c r="C170" s="255" t="s">
        <v>725</v>
      </c>
      <c r="D170" s="255"/>
      <c r="E170" s="255"/>
      <c r="F170" s="278" t="s">
        <v>676</v>
      </c>
      <c r="G170" s="255"/>
      <c r="H170" s="255" t="s">
        <v>726</v>
      </c>
      <c r="I170" s="255" t="s">
        <v>678</v>
      </c>
      <c r="J170" s="255" t="s">
        <v>727</v>
      </c>
      <c r="K170" s="303"/>
    </row>
    <row r="171" s="1" customFormat="1" ht="15" customHeight="1">
      <c r="B171" s="280"/>
      <c r="C171" s="255" t="s">
        <v>85</v>
      </c>
      <c r="D171" s="255"/>
      <c r="E171" s="255"/>
      <c r="F171" s="278" t="s">
        <v>676</v>
      </c>
      <c r="G171" s="255"/>
      <c r="H171" s="255" t="s">
        <v>743</v>
      </c>
      <c r="I171" s="255" t="s">
        <v>678</v>
      </c>
      <c r="J171" s="255" t="s">
        <v>727</v>
      </c>
      <c r="K171" s="303"/>
    </row>
    <row r="172" s="1" customFormat="1" ht="15" customHeight="1">
      <c r="B172" s="280"/>
      <c r="C172" s="255" t="s">
        <v>681</v>
      </c>
      <c r="D172" s="255"/>
      <c r="E172" s="255"/>
      <c r="F172" s="278" t="s">
        <v>682</v>
      </c>
      <c r="G172" s="255"/>
      <c r="H172" s="255" t="s">
        <v>743</v>
      </c>
      <c r="I172" s="255" t="s">
        <v>678</v>
      </c>
      <c r="J172" s="255">
        <v>50</v>
      </c>
      <c r="K172" s="303"/>
    </row>
    <row r="173" s="1" customFormat="1" ht="15" customHeight="1">
      <c r="B173" s="280"/>
      <c r="C173" s="255" t="s">
        <v>684</v>
      </c>
      <c r="D173" s="255"/>
      <c r="E173" s="255"/>
      <c r="F173" s="278" t="s">
        <v>676</v>
      </c>
      <c r="G173" s="255"/>
      <c r="H173" s="255" t="s">
        <v>743</v>
      </c>
      <c r="I173" s="255" t="s">
        <v>686</v>
      </c>
      <c r="J173" s="255"/>
      <c r="K173" s="303"/>
    </row>
    <row r="174" s="1" customFormat="1" ht="15" customHeight="1">
      <c r="B174" s="280"/>
      <c r="C174" s="255" t="s">
        <v>695</v>
      </c>
      <c r="D174" s="255"/>
      <c r="E174" s="255"/>
      <c r="F174" s="278" t="s">
        <v>682</v>
      </c>
      <c r="G174" s="255"/>
      <c r="H174" s="255" t="s">
        <v>743</v>
      </c>
      <c r="I174" s="255" t="s">
        <v>678</v>
      </c>
      <c r="J174" s="255">
        <v>50</v>
      </c>
      <c r="K174" s="303"/>
    </row>
    <row r="175" s="1" customFormat="1" ht="15" customHeight="1">
      <c r="B175" s="280"/>
      <c r="C175" s="255" t="s">
        <v>703</v>
      </c>
      <c r="D175" s="255"/>
      <c r="E175" s="255"/>
      <c r="F175" s="278" t="s">
        <v>682</v>
      </c>
      <c r="G175" s="255"/>
      <c r="H175" s="255" t="s">
        <v>743</v>
      </c>
      <c r="I175" s="255" t="s">
        <v>678</v>
      </c>
      <c r="J175" s="255">
        <v>50</v>
      </c>
      <c r="K175" s="303"/>
    </row>
    <row r="176" s="1" customFormat="1" ht="15" customHeight="1">
      <c r="B176" s="280"/>
      <c r="C176" s="255" t="s">
        <v>701</v>
      </c>
      <c r="D176" s="255"/>
      <c r="E176" s="255"/>
      <c r="F176" s="278" t="s">
        <v>682</v>
      </c>
      <c r="G176" s="255"/>
      <c r="H176" s="255" t="s">
        <v>743</v>
      </c>
      <c r="I176" s="255" t="s">
        <v>678</v>
      </c>
      <c r="J176" s="255">
        <v>50</v>
      </c>
      <c r="K176" s="303"/>
    </row>
    <row r="177" s="1" customFormat="1" ht="15" customHeight="1">
      <c r="B177" s="280"/>
      <c r="C177" s="255" t="s">
        <v>128</v>
      </c>
      <c r="D177" s="255"/>
      <c r="E177" s="255"/>
      <c r="F177" s="278" t="s">
        <v>676</v>
      </c>
      <c r="G177" s="255"/>
      <c r="H177" s="255" t="s">
        <v>744</v>
      </c>
      <c r="I177" s="255" t="s">
        <v>745</v>
      </c>
      <c r="J177" s="255"/>
      <c r="K177" s="303"/>
    </row>
    <row r="178" s="1" customFormat="1" ht="15" customHeight="1">
      <c r="B178" s="280"/>
      <c r="C178" s="255" t="s">
        <v>57</v>
      </c>
      <c r="D178" s="255"/>
      <c r="E178" s="255"/>
      <c r="F178" s="278" t="s">
        <v>676</v>
      </c>
      <c r="G178" s="255"/>
      <c r="H178" s="255" t="s">
        <v>746</v>
      </c>
      <c r="I178" s="255" t="s">
        <v>747</v>
      </c>
      <c r="J178" s="255">
        <v>1</v>
      </c>
      <c r="K178" s="303"/>
    </row>
    <row r="179" s="1" customFormat="1" ht="15" customHeight="1">
      <c r="B179" s="280"/>
      <c r="C179" s="255" t="s">
        <v>53</v>
      </c>
      <c r="D179" s="255"/>
      <c r="E179" s="255"/>
      <c r="F179" s="278" t="s">
        <v>676</v>
      </c>
      <c r="G179" s="255"/>
      <c r="H179" s="255" t="s">
        <v>748</v>
      </c>
      <c r="I179" s="255" t="s">
        <v>678</v>
      </c>
      <c r="J179" s="255">
        <v>20</v>
      </c>
      <c r="K179" s="303"/>
    </row>
    <row r="180" s="1" customFormat="1" ht="15" customHeight="1">
      <c r="B180" s="280"/>
      <c r="C180" s="255" t="s">
        <v>54</v>
      </c>
      <c r="D180" s="255"/>
      <c r="E180" s="255"/>
      <c r="F180" s="278" t="s">
        <v>676</v>
      </c>
      <c r="G180" s="255"/>
      <c r="H180" s="255" t="s">
        <v>749</v>
      </c>
      <c r="I180" s="255" t="s">
        <v>678</v>
      </c>
      <c r="J180" s="255">
        <v>255</v>
      </c>
      <c r="K180" s="303"/>
    </row>
    <row r="181" s="1" customFormat="1" ht="15" customHeight="1">
      <c r="B181" s="280"/>
      <c r="C181" s="255" t="s">
        <v>129</v>
      </c>
      <c r="D181" s="255"/>
      <c r="E181" s="255"/>
      <c r="F181" s="278" t="s">
        <v>676</v>
      </c>
      <c r="G181" s="255"/>
      <c r="H181" s="255" t="s">
        <v>640</v>
      </c>
      <c r="I181" s="255" t="s">
        <v>678</v>
      </c>
      <c r="J181" s="255">
        <v>10</v>
      </c>
      <c r="K181" s="303"/>
    </row>
    <row r="182" s="1" customFormat="1" ht="15" customHeight="1">
      <c r="B182" s="280"/>
      <c r="C182" s="255" t="s">
        <v>130</v>
      </c>
      <c r="D182" s="255"/>
      <c r="E182" s="255"/>
      <c r="F182" s="278" t="s">
        <v>676</v>
      </c>
      <c r="G182" s="255"/>
      <c r="H182" s="255" t="s">
        <v>750</v>
      </c>
      <c r="I182" s="255" t="s">
        <v>711</v>
      </c>
      <c r="J182" s="255"/>
      <c r="K182" s="303"/>
    </row>
    <row r="183" s="1" customFormat="1" ht="15" customHeight="1">
      <c r="B183" s="280"/>
      <c r="C183" s="255" t="s">
        <v>751</v>
      </c>
      <c r="D183" s="255"/>
      <c r="E183" s="255"/>
      <c r="F183" s="278" t="s">
        <v>676</v>
      </c>
      <c r="G183" s="255"/>
      <c r="H183" s="255" t="s">
        <v>752</v>
      </c>
      <c r="I183" s="255" t="s">
        <v>711</v>
      </c>
      <c r="J183" s="255"/>
      <c r="K183" s="303"/>
    </row>
    <row r="184" s="1" customFormat="1" ht="15" customHeight="1">
      <c r="B184" s="280"/>
      <c r="C184" s="255" t="s">
        <v>740</v>
      </c>
      <c r="D184" s="255"/>
      <c r="E184" s="255"/>
      <c r="F184" s="278" t="s">
        <v>676</v>
      </c>
      <c r="G184" s="255"/>
      <c r="H184" s="255" t="s">
        <v>753</v>
      </c>
      <c r="I184" s="255" t="s">
        <v>711</v>
      </c>
      <c r="J184" s="255"/>
      <c r="K184" s="303"/>
    </row>
    <row r="185" s="1" customFormat="1" ht="15" customHeight="1">
      <c r="B185" s="280"/>
      <c r="C185" s="255" t="s">
        <v>132</v>
      </c>
      <c r="D185" s="255"/>
      <c r="E185" s="255"/>
      <c r="F185" s="278" t="s">
        <v>682</v>
      </c>
      <c r="G185" s="255"/>
      <c r="H185" s="255" t="s">
        <v>754</v>
      </c>
      <c r="I185" s="255" t="s">
        <v>678</v>
      </c>
      <c r="J185" s="255">
        <v>50</v>
      </c>
      <c r="K185" s="303"/>
    </row>
    <row r="186" s="1" customFormat="1" ht="15" customHeight="1">
      <c r="B186" s="280"/>
      <c r="C186" s="255" t="s">
        <v>755</v>
      </c>
      <c r="D186" s="255"/>
      <c r="E186" s="255"/>
      <c r="F186" s="278" t="s">
        <v>682</v>
      </c>
      <c r="G186" s="255"/>
      <c r="H186" s="255" t="s">
        <v>756</v>
      </c>
      <c r="I186" s="255" t="s">
        <v>757</v>
      </c>
      <c r="J186" s="255"/>
      <c r="K186" s="303"/>
    </row>
    <row r="187" s="1" customFormat="1" ht="15" customHeight="1">
      <c r="B187" s="280"/>
      <c r="C187" s="255" t="s">
        <v>758</v>
      </c>
      <c r="D187" s="255"/>
      <c r="E187" s="255"/>
      <c r="F187" s="278" t="s">
        <v>682</v>
      </c>
      <c r="G187" s="255"/>
      <c r="H187" s="255" t="s">
        <v>759</v>
      </c>
      <c r="I187" s="255" t="s">
        <v>757</v>
      </c>
      <c r="J187" s="255"/>
      <c r="K187" s="303"/>
    </row>
    <row r="188" s="1" customFormat="1" ht="15" customHeight="1">
      <c r="B188" s="280"/>
      <c r="C188" s="255" t="s">
        <v>760</v>
      </c>
      <c r="D188" s="255"/>
      <c r="E188" s="255"/>
      <c r="F188" s="278" t="s">
        <v>682</v>
      </c>
      <c r="G188" s="255"/>
      <c r="H188" s="255" t="s">
        <v>761</v>
      </c>
      <c r="I188" s="255" t="s">
        <v>757</v>
      </c>
      <c r="J188" s="255"/>
      <c r="K188" s="303"/>
    </row>
    <row r="189" s="1" customFormat="1" ht="15" customHeight="1">
      <c r="B189" s="280"/>
      <c r="C189" s="316" t="s">
        <v>762</v>
      </c>
      <c r="D189" s="255"/>
      <c r="E189" s="255"/>
      <c r="F189" s="278" t="s">
        <v>682</v>
      </c>
      <c r="G189" s="255"/>
      <c r="H189" s="255" t="s">
        <v>763</v>
      </c>
      <c r="I189" s="255" t="s">
        <v>764</v>
      </c>
      <c r="J189" s="317" t="s">
        <v>765</v>
      </c>
      <c r="K189" s="303"/>
    </row>
    <row r="190" s="1" customFormat="1" ht="15" customHeight="1">
      <c r="B190" s="280"/>
      <c r="C190" s="316" t="s">
        <v>42</v>
      </c>
      <c r="D190" s="255"/>
      <c r="E190" s="255"/>
      <c r="F190" s="278" t="s">
        <v>676</v>
      </c>
      <c r="G190" s="255"/>
      <c r="H190" s="252" t="s">
        <v>766</v>
      </c>
      <c r="I190" s="255" t="s">
        <v>767</v>
      </c>
      <c r="J190" s="255"/>
      <c r="K190" s="303"/>
    </row>
    <row r="191" s="1" customFormat="1" ht="15" customHeight="1">
      <c r="B191" s="280"/>
      <c r="C191" s="316" t="s">
        <v>768</v>
      </c>
      <c r="D191" s="255"/>
      <c r="E191" s="255"/>
      <c r="F191" s="278" t="s">
        <v>676</v>
      </c>
      <c r="G191" s="255"/>
      <c r="H191" s="255" t="s">
        <v>769</v>
      </c>
      <c r="I191" s="255" t="s">
        <v>711</v>
      </c>
      <c r="J191" s="255"/>
      <c r="K191" s="303"/>
    </row>
    <row r="192" s="1" customFormat="1" ht="15" customHeight="1">
      <c r="B192" s="280"/>
      <c r="C192" s="316" t="s">
        <v>770</v>
      </c>
      <c r="D192" s="255"/>
      <c r="E192" s="255"/>
      <c r="F192" s="278" t="s">
        <v>676</v>
      </c>
      <c r="G192" s="255"/>
      <c r="H192" s="255" t="s">
        <v>771</v>
      </c>
      <c r="I192" s="255" t="s">
        <v>711</v>
      </c>
      <c r="J192" s="255"/>
      <c r="K192" s="303"/>
    </row>
    <row r="193" s="1" customFormat="1" ht="15" customHeight="1">
      <c r="B193" s="280"/>
      <c r="C193" s="316" t="s">
        <v>772</v>
      </c>
      <c r="D193" s="255"/>
      <c r="E193" s="255"/>
      <c r="F193" s="278" t="s">
        <v>682</v>
      </c>
      <c r="G193" s="255"/>
      <c r="H193" s="255" t="s">
        <v>773</v>
      </c>
      <c r="I193" s="255" t="s">
        <v>711</v>
      </c>
      <c r="J193" s="255"/>
      <c r="K193" s="303"/>
    </row>
    <row r="194" s="1" customFormat="1" ht="15" customHeight="1">
      <c r="B194" s="309"/>
      <c r="C194" s="318"/>
      <c r="D194" s="289"/>
      <c r="E194" s="289"/>
      <c r="F194" s="289"/>
      <c r="G194" s="289"/>
      <c r="H194" s="289"/>
      <c r="I194" s="289"/>
      <c r="J194" s="289"/>
      <c r="K194" s="310"/>
    </row>
    <row r="195" s="1" customFormat="1" ht="18.75" customHeight="1">
      <c r="B195" s="291"/>
      <c r="C195" s="301"/>
      <c r="D195" s="301"/>
      <c r="E195" s="301"/>
      <c r="F195" s="311"/>
      <c r="G195" s="301"/>
      <c r="H195" s="301"/>
      <c r="I195" s="301"/>
      <c r="J195" s="301"/>
      <c r="K195" s="291"/>
    </row>
    <row r="196" s="1" customFormat="1" ht="18.75" customHeight="1">
      <c r="B196" s="291"/>
      <c r="C196" s="301"/>
      <c r="D196" s="301"/>
      <c r="E196" s="301"/>
      <c r="F196" s="311"/>
      <c r="G196" s="301"/>
      <c r="H196" s="301"/>
      <c r="I196" s="301"/>
      <c r="J196" s="301"/>
      <c r="K196" s="291"/>
    </row>
    <row r="197" s="1" customFormat="1" ht="18.75" customHeight="1">
      <c r="B197" s="263"/>
      <c r="C197" s="263"/>
      <c r="D197" s="263"/>
      <c r="E197" s="263"/>
      <c r="F197" s="263"/>
      <c r="G197" s="263"/>
      <c r="H197" s="263"/>
      <c r="I197" s="263"/>
      <c r="J197" s="263"/>
      <c r="K197" s="263"/>
    </row>
    <row r="198" s="1" customFormat="1" ht="13.5">
      <c r="B198" s="242"/>
      <c r="C198" s="243"/>
      <c r="D198" s="243"/>
      <c r="E198" s="243"/>
      <c r="F198" s="243"/>
      <c r="G198" s="243"/>
      <c r="H198" s="243"/>
      <c r="I198" s="243"/>
      <c r="J198" s="243"/>
      <c r="K198" s="244"/>
    </row>
    <row r="199" s="1" customFormat="1" ht="21">
      <c r="B199" s="245"/>
      <c r="C199" s="246" t="s">
        <v>774</v>
      </c>
      <c r="D199" s="246"/>
      <c r="E199" s="246"/>
      <c r="F199" s="246"/>
      <c r="G199" s="246"/>
      <c r="H199" s="246"/>
      <c r="I199" s="246"/>
      <c r="J199" s="246"/>
      <c r="K199" s="247"/>
    </row>
    <row r="200" s="1" customFormat="1" ht="25.5" customHeight="1">
      <c r="B200" s="245"/>
      <c r="C200" s="319" t="s">
        <v>775</v>
      </c>
      <c r="D200" s="319"/>
      <c r="E200" s="319"/>
      <c r="F200" s="319" t="s">
        <v>776</v>
      </c>
      <c r="G200" s="320"/>
      <c r="H200" s="319" t="s">
        <v>777</v>
      </c>
      <c r="I200" s="319"/>
      <c r="J200" s="319"/>
      <c r="K200" s="247"/>
    </row>
    <row r="201" s="1" customFormat="1" ht="5.25" customHeight="1">
      <c r="B201" s="280"/>
      <c r="C201" s="275"/>
      <c r="D201" s="275"/>
      <c r="E201" s="275"/>
      <c r="F201" s="275"/>
      <c r="G201" s="301"/>
      <c r="H201" s="275"/>
      <c r="I201" s="275"/>
      <c r="J201" s="275"/>
      <c r="K201" s="303"/>
    </row>
    <row r="202" s="1" customFormat="1" ht="15" customHeight="1">
      <c r="B202" s="280"/>
      <c r="C202" s="255" t="s">
        <v>767</v>
      </c>
      <c r="D202" s="255"/>
      <c r="E202" s="255"/>
      <c r="F202" s="278" t="s">
        <v>43</v>
      </c>
      <c r="G202" s="255"/>
      <c r="H202" s="255" t="s">
        <v>778</v>
      </c>
      <c r="I202" s="255"/>
      <c r="J202" s="255"/>
      <c r="K202" s="303"/>
    </row>
    <row r="203" s="1" customFormat="1" ht="15" customHeight="1">
      <c r="B203" s="280"/>
      <c r="C203" s="255"/>
      <c r="D203" s="255"/>
      <c r="E203" s="255"/>
      <c r="F203" s="278" t="s">
        <v>44</v>
      </c>
      <c r="G203" s="255"/>
      <c r="H203" s="255" t="s">
        <v>779</v>
      </c>
      <c r="I203" s="255"/>
      <c r="J203" s="255"/>
      <c r="K203" s="303"/>
    </row>
    <row r="204" s="1" customFormat="1" ht="15" customHeight="1">
      <c r="B204" s="280"/>
      <c r="C204" s="255"/>
      <c r="D204" s="255"/>
      <c r="E204" s="255"/>
      <c r="F204" s="278" t="s">
        <v>47</v>
      </c>
      <c r="G204" s="255"/>
      <c r="H204" s="255" t="s">
        <v>780</v>
      </c>
      <c r="I204" s="255"/>
      <c r="J204" s="255"/>
      <c r="K204" s="303"/>
    </row>
    <row r="205" s="1" customFormat="1" ht="15" customHeight="1">
      <c r="B205" s="280"/>
      <c r="C205" s="255"/>
      <c r="D205" s="255"/>
      <c r="E205" s="255"/>
      <c r="F205" s="278" t="s">
        <v>45</v>
      </c>
      <c r="G205" s="255"/>
      <c r="H205" s="255" t="s">
        <v>781</v>
      </c>
      <c r="I205" s="255"/>
      <c r="J205" s="255"/>
      <c r="K205" s="303"/>
    </row>
    <row r="206" s="1" customFormat="1" ht="15" customHeight="1">
      <c r="B206" s="280"/>
      <c r="C206" s="255"/>
      <c r="D206" s="255"/>
      <c r="E206" s="255"/>
      <c r="F206" s="278" t="s">
        <v>46</v>
      </c>
      <c r="G206" s="255"/>
      <c r="H206" s="255" t="s">
        <v>782</v>
      </c>
      <c r="I206" s="255"/>
      <c r="J206" s="255"/>
      <c r="K206" s="303"/>
    </row>
    <row r="207" s="1" customFormat="1" ht="15" customHeight="1">
      <c r="B207" s="280"/>
      <c r="C207" s="255"/>
      <c r="D207" s="255"/>
      <c r="E207" s="255"/>
      <c r="F207" s="278"/>
      <c r="G207" s="255"/>
      <c r="H207" s="255"/>
      <c r="I207" s="255"/>
      <c r="J207" s="255"/>
      <c r="K207" s="303"/>
    </row>
    <row r="208" s="1" customFormat="1" ht="15" customHeight="1">
      <c r="B208" s="280"/>
      <c r="C208" s="255" t="s">
        <v>723</v>
      </c>
      <c r="D208" s="255"/>
      <c r="E208" s="255"/>
      <c r="F208" s="278" t="s">
        <v>78</v>
      </c>
      <c r="G208" s="255"/>
      <c r="H208" s="255" t="s">
        <v>783</v>
      </c>
      <c r="I208" s="255"/>
      <c r="J208" s="255"/>
      <c r="K208" s="303"/>
    </row>
    <row r="209" s="1" customFormat="1" ht="15" customHeight="1">
      <c r="B209" s="280"/>
      <c r="C209" s="255"/>
      <c r="D209" s="255"/>
      <c r="E209" s="255"/>
      <c r="F209" s="278" t="s">
        <v>620</v>
      </c>
      <c r="G209" s="255"/>
      <c r="H209" s="255" t="s">
        <v>621</v>
      </c>
      <c r="I209" s="255"/>
      <c r="J209" s="255"/>
      <c r="K209" s="303"/>
    </row>
    <row r="210" s="1" customFormat="1" ht="15" customHeight="1">
      <c r="B210" s="280"/>
      <c r="C210" s="255"/>
      <c r="D210" s="255"/>
      <c r="E210" s="255"/>
      <c r="F210" s="278" t="s">
        <v>618</v>
      </c>
      <c r="G210" s="255"/>
      <c r="H210" s="255" t="s">
        <v>784</v>
      </c>
      <c r="I210" s="255"/>
      <c r="J210" s="255"/>
      <c r="K210" s="303"/>
    </row>
    <row r="211" s="1" customFormat="1" ht="15" customHeight="1">
      <c r="B211" s="321"/>
      <c r="C211" s="255"/>
      <c r="D211" s="255"/>
      <c r="E211" s="255"/>
      <c r="F211" s="278" t="s">
        <v>114</v>
      </c>
      <c r="G211" s="316"/>
      <c r="H211" s="307" t="s">
        <v>622</v>
      </c>
      <c r="I211" s="307"/>
      <c r="J211" s="307"/>
      <c r="K211" s="322"/>
    </row>
    <row r="212" s="1" customFormat="1" ht="15" customHeight="1">
      <c r="B212" s="321"/>
      <c r="C212" s="255"/>
      <c r="D212" s="255"/>
      <c r="E212" s="255"/>
      <c r="F212" s="278" t="s">
        <v>623</v>
      </c>
      <c r="G212" s="316"/>
      <c r="H212" s="307" t="s">
        <v>785</v>
      </c>
      <c r="I212" s="307"/>
      <c r="J212" s="307"/>
      <c r="K212" s="322"/>
    </row>
    <row r="213" s="1" customFormat="1" ht="15" customHeight="1">
      <c r="B213" s="321"/>
      <c r="C213" s="255"/>
      <c r="D213" s="255"/>
      <c r="E213" s="255"/>
      <c r="F213" s="278"/>
      <c r="G213" s="316"/>
      <c r="H213" s="307"/>
      <c r="I213" s="307"/>
      <c r="J213" s="307"/>
      <c r="K213" s="322"/>
    </row>
    <row r="214" s="1" customFormat="1" ht="15" customHeight="1">
      <c r="B214" s="321"/>
      <c r="C214" s="255" t="s">
        <v>747</v>
      </c>
      <c r="D214" s="255"/>
      <c r="E214" s="255"/>
      <c r="F214" s="278">
        <v>1</v>
      </c>
      <c r="G214" s="316"/>
      <c r="H214" s="307" t="s">
        <v>786</v>
      </c>
      <c r="I214" s="307"/>
      <c r="J214" s="307"/>
      <c r="K214" s="322"/>
    </row>
    <row r="215" s="1" customFormat="1" ht="15" customHeight="1">
      <c r="B215" s="321"/>
      <c r="C215" s="255"/>
      <c r="D215" s="255"/>
      <c r="E215" s="255"/>
      <c r="F215" s="278">
        <v>2</v>
      </c>
      <c r="G215" s="316"/>
      <c r="H215" s="307" t="s">
        <v>787</v>
      </c>
      <c r="I215" s="307"/>
      <c r="J215" s="307"/>
      <c r="K215" s="322"/>
    </row>
    <row r="216" s="1" customFormat="1" ht="15" customHeight="1">
      <c r="B216" s="321"/>
      <c r="C216" s="255"/>
      <c r="D216" s="255"/>
      <c r="E216" s="255"/>
      <c r="F216" s="278">
        <v>3</v>
      </c>
      <c r="G216" s="316"/>
      <c r="H216" s="307" t="s">
        <v>788</v>
      </c>
      <c r="I216" s="307"/>
      <c r="J216" s="307"/>
      <c r="K216" s="322"/>
    </row>
    <row r="217" s="1" customFormat="1" ht="15" customHeight="1">
      <c r="B217" s="321"/>
      <c r="C217" s="255"/>
      <c r="D217" s="255"/>
      <c r="E217" s="255"/>
      <c r="F217" s="278">
        <v>4</v>
      </c>
      <c r="G217" s="316"/>
      <c r="H217" s="307" t="s">
        <v>789</v>
      </c>
      <c r="I217" s="307"/>
      <c r="J217" s="307"/>
      <c r="K217" s="322"/>
    </row>
    <row r="218" s="1" customFormat="1" ht="12.75" customHeight="1">
      <c r="B218" s="323"/>
      <c r="C218" s="324"/>
      <c r="D218" s="324"/>
      <c r="E218" s="324"/>
      <c r="F218" s="324"/>
      <c r="G218" s="324"/>
      <c r="H218" s="324"/>
      <c r="I218" s="324"/>
      <c r="J218" s="324"/>
      <c r="K218" s="32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86</v>
      </c>
    </row>
    <row r="3" s="1" customFormat="1" ht="6.96" customHeight="1">
      <c r="B3" s="135"/>
      <c r="C3" s="136"/>
      <c r="D3" s="136"/>
      <c r="E3" s="136"/>
      <c r="F3" s="136"/>
      <c r="G3" s="136"/>
      <c r="H3" s="136"/>
      <c r="I3" s="136"/>
      <c r="J3" s="136"/>
      <c r="K3" s="136"/>
      <c r="L3" s="17"/>
      <c r="AT3" s="14" t="s">
        <v>81</v>
      </c>
    </row>
    <row r="4" s="1" customFormat="1" ht="24.96" customHeight="1">
      <c r="B4" s="17"/>
      <c r="D4" s="137" t="s">
        <v>118</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Čištění kolejového lože v úseku Klatovy - Přeštice</v>
      </c>
      <c r="F7" s="139"/>
      <c r="G7" s="139"/>
      <c r="H7" s="139"/>
      <c r="L7" s="17"/>
    </row>
    <row r="8" s="1" customFormat="1" ht="12" customHeight="1">
      <c r="B8" s="17"/>
      <c r="D8" s="139" t="s">
        <v>119</v>
      </c>
      <c r="L8" s="17"/>
    </row>
    <row r="9" s="2" customFormat="1" ht="16.5" customHeight="1">
      <c r="A9" s="35"/>
      <c r="B9" s="41"/>
      <c r="C9" s="35"/>
      <c r="D9" s="35"/>
      <c r="E9" s="140" t="s">
        <v>120</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121</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122</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22. 2. 2023</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ROUND((SUM(BE85:BE206)),  2)</f>
        <v>0</v>
      </c>
      <c r="G35" s="35"/>
      <c r="H35" s="35"/>
      <c r="I35" s="154">
        <v>0.20999999999999999</v>
      </c>
      <c r="J35" s="153">
        <f>ROUND(((SUM(BE85:BE206))*I35),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ROUND((SUM(BF85:BF206)),  2)</f>
        <v>0</v>
      </c>
      <c r="G36" s="35"/>
      <c r="H36" s="35"/>
      <c r="I36" s="154">
        <v>0.14999999999999999</v>
      </c>
      <c r="J36" s="153">
        <f>ROUND(((SUM(BF85:BF206))*I36),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ROUND((SUM(BG85:BG206)),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ROUND((SUM(BH85:BH206)),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ROUND((SUM(BI85:BI206)),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123</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Čištění kolejového lože v úseku Klatovy - Přeštice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119</v>
      </c>
      <c r="D51" s="19"/>
      <c r="E51" s="19"/>
      <c r="F51" s="19"/>
      <c r="G51" s="19"/>
      <c r="H51" s="19"/>
      <c r="I51" s="19"/>
      <c r="J51" s="19"/>
      <c r="K51" s="19"/>
      <c r="L51" s="17"/>
    </row>
    <row r="52" s="2" customFormat="1" ht="16.5" customHeight="1">
      <c r="A52" s="35"/>
      <c r="B52" s="36"/>
      <c r="C52" s="37"/>
      <c r="D52" s="37"/>
      <c r="E52" s="166" t="s">
        <v>120</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121</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1.1 - Čištění KL</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Přeštice</v>
      </c>
      <c r="G56" s="37"/>
      <c r="H56" s="37"/>
      <c r="I56" s="29" t="s">
        <v>23</v>
      </c>
      <c r="J56" s="69" t="str">
        <f>IF(J14="","",J14)</f>
        <v>22. 2. 2023</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124</v>
      </c>
      <c r="D61" s="168"/>
      <c r="E61" s="168"/>
      <c r="F61" s="168"/>
      <c r="G61" s="168"/>
      <c r="H61" s="168"/>
      <c r="I61" s="168"/>
      <c r="J61" s="169" t="s">
        <v>125</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126</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Čištění kolejového lože v úseku Klatovy - Přeštice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9"/>
      <c r="J74" s="19"/>
      <c r="K74" s="19"/>
      <c r="L74" s="17"/>
    </row>
    <row r="75" s="2" customFormat="1" ht="16.5" customHeight="1">
      <c r="A75" s="35"/>
      <c r="B75" s="36"/>
      <c r="C75" s="37"/>
      <c r="D75" s="37"/>
      <c r="E75" s="166" t="s">
        <v>120</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1.1 - Čištění KL</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Přeštice</v>
      </c>
      <c r="G79" s="37"/>
      <c r="H79" s="37"/>
      <c r="I79" s="29" t="s">
        <v>23</v>
      </c>
      <c r="J79" s="69" t="str">
        <f>IF(J14="","",J14)</f>
        <v>22. 2. 2023</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128</v>
      </c>
      <c r="D84" s="174" t="s">
        <v>57</v>
      </c>
      <c r="E84" s="174" t="s">
        <v>53</v>
      </c>
      <c r="F84" s="174" t="s">
        <v>54</v>
      </c>
      <c r="G84" s="174" t="s">
        <v>129</v>
      </c>
      <c r="H84" s="174" t="s">
        <v>130</v>
      </c>
      <c r="I84" s="174" t="s">
        <v>131</v>
      </c>
      <c r="J84" s="174" t="s">
        <v>125</v>
      </c>
      <c r="K84" s="175" t="s">
        <v>132</v>
      </c>
      <c r="L84" s="176"/>
      <c r="M84" s="89" t="s">
        <v>19</v>
      </c>
      <c r="N84" s="90" t="s">
        <v>42</v>
      </c>
      <c r="O84" s="90" t="s">
        <v>133</v>
      </c>
      <c r="P84" s="90" t="s">
        <v>134</v>
      </c>
      <c r="Q84" s="90" t="s">
        <v>135</v>
      </c>
      <c r="R84" s="90" t="s">
        <v>136</v>
      </c>
      <c r="S84" s="90" t="s">
        <v>137</v>
      </c>
      <c r="T84" s="91" t="s">
        <v>138</v>
      </c>
      <c r="U84" s="171"/>
      <c r="V84" s="171"/>
      <c r="W84" s="171"/>
      <c r="X84" s="171"/>
      <c r="Y84" s="171"/>
      <c r="Z84" s="171"/>
      <c r="AA84" s="171"/>
      <c r="AB84" s="171"/>
      <c r="AC84" s="171"/>
      <c r="AD84" s="171"/>
      <c r="AE84" s="171"/>
    </row>
    <row r="85" s="2" customFormat="1" ht="22.8" customHeight="1">
      <c r="A85" s="35"/>
      <c r="B85" s="36"/>
      <c r="C85" s="96" t="s">
        <v>139</v>
      </c>
      <c r="D85" s="37"/>
      <c r="E85" s="37"/>
      <c r="F85" s="37"/>
      <c r="G85" s="37"/>
      <c r="H85" s="37"/>
      <c r="I85" s="37"/>
      <c r="J85" s="177">
        <f>BK85</f>
        <v>0</v>
      </c>
      <c r="K85" s="37"/>
      <c r="L85" s="41"/>
      <c r="M85" s="92"/>
      <c r="N85" s="178"/>
      <c r="O85" s="93"/>
      <c r="P85" s="179">
        <f>SUM(P86:P206)</f>
        <v>0</v>
      </c>
      <c r="Q85" s="93"/>
      <c r="R85" s="179">
        <f>SUM(R86:R206)</f>
        <v>1109.92922</v>
      </c>
      <c r="S85" s="93"/>
      <c r="T85" s="180">
        <f>SUM(T86:T206)</f>
        <v>0</v>
      </c>
      <c r="U85" s="35"/>
      <c r="V85" s="35"/>
      <c r="W85" s="35"/>
      <c r="X85" s="35"/>
      <c r="Y85" s="35"/>
      <c r="Z85" s="35"/>
      <c r="AA85" s="35"/>
      <c r="AB85" s="35"/>
      <c r="AC85" s="35"/>
      <c r="AD85" s="35"/>
      <c r="AE85" s="35"/>
      <c r="AT85" s="14" t="s">
        <v>71</v>
      </c>
      <c r="AU85" s="14" t="s">
        <v>126</v>
      </c>
      <c r="BK85" s="181">
        <f>SUM(BK86:BK206)</f>
        <v>0</v>
      </c>
    </row>
    <row r="86" s="2" customFormat="1" ht="16.5" customHeight="1">
      <c r="A86" s="35"/>
      <c r="B86" s="36"/>
      <c r="C86" s="182" t="s">
        <v>79</v>
      </c>
      <c r="D86" s="182" t="s">
        <v>140</v>
      </c>
      <c r="E86" s="183" t="s">
        <v>141</v>
      </c>
      <c r="F86" s="184" t="s">
        <v>142</v>
      </c>
      <c r="G86" s="185" t="s">
        <v>143</v>
      </c>
      <c r="H86" s="186">
        <v>1450</v>
      </c>
      <c r="I86" s="187"/>
      <c r="J86" s="188">
        <f>ROUND(I86*H86,2)</f>
        <v>0</v>
      </c>
      <c r="K86" s="184" t="s">
        <v>144</v>
      </c>
      <c r="L86" s="41"/>
      <c r="M86" s="189" t="s">
        <v>19</v>
      </c>
      <c r="N86" s="190" t="s">
        <v>43</v>
      </c>
      <c r="O86" s="81"/>
      <c r="P86" s="191">
        <f>O86*H86</f>
        <v>0</v>
      </c>
      <c r="Q86" s="191">
        <v>0</v>
      </c>
      <c r="R86" s="191">
        <f>Q86*H86</f>
        <v>0</v>
      </c>
      <c r="S86" s="191">
        <v>0</v>
      </c>
      <c r="T86" s="192">
        <f>S86*H86</f>
        <v>0</v>
      </c>
      <c r="U86" s="35"/>
      <c r="V86" s="35"/>
      <c r="W86" s="35"/>
      <c r="X86" s="35"/>
      <c r="Y86" s="35"/>
      <c r="Z86" s="35"/>
      <c r="AA86" s="35"/>
      <c r="AB86" s="35"/>
      <c r="AC86" s="35"/>
      <c r="AD86" s="35"/>
      <c r="AE86" s="35"/>
      <c r="AR86" s="193" t="s">
        <v>145</v>
      </c>
      <c r="AT86" s="193" t="s">
        <v>140</v>
      </c>
      <c r="AU86" s="193" t="s">
        <v>72</v>
      </c>
      <c r="AY86" s="14" t="s">
        <v>146</v>
      </c>
      <c r="BE86" s="194">
        <f>IF(N86="základní",J86,0)</f>
        <v>0</v>
      </c>
      <c r="BF86" s="194">
        <f>IF(N86="snížená",J86,0)</f>
        <v>0</v>
      </c>
      <c r="BG86" s="194">
        <f>IF(N86="zákl. přenesená",J86,0)</f>
        <v>0</v>
      </c>
      <c r="BH86" s="194">
        <f>IF(N86="sníž. přenesená",J86,0)</f>
        <v>0</v>
      </c>
      <c r="BI86" s="194">
        <f>IF(N86="nulová",J86,0)</f>
        <v>0</v>
      </c>
      <c r="BJ86" s="14" t="s">
        <v>79</v>
      </c>
      <c r="BK86" s="194">
        <f>ROUND(I86*H86,2)</f>
        <v>0</v>
      </c>
      <c r="BL86" s="14" t="s">
        <v>145</v>
      </c>
      <c r="BM86" s="193" t="s">
        <v>147</v>
      </c>
    </row>
    <row r="87" s="2" customFormat="1">
      <c r="A87" s="35"/>
      <c r="B87" s="36"/>
      <c r="C87" s="37"/>
      <c r="D87" s="195" t="s">
        <v>148</v>
      </c>
      <c r="E87" s="37"/>
      <c r="F87" s="196" t="s">
        <v>149</v>
      </c>
      <c r="G87" s="37"/>
      <c r="H87" s="37"/>
      <c r="I87" s="197"/>
      <c r="J87" s="37"/>
      <c r="K87" s="37"/>
      <c r="L87" s="41"/>
      <c r="M87" s="198"/>
      <c r="N87" s="199"/>
      <c r="O87" s="81"/>
      <c r="P87" s="81"/>
      <c r="Q87" s="81"/>
      <c r="R87" s="81"/>
      <c r="S87" s="81"/>
      <c r="T87" s="82"/>
      <c r="U87" s="35"/>
      <c r="V87" s="35"/>
      <c r="W87" s="35"/>
      <c r="X87" s="35"/>
      <c r="Y87" s="35"/>
      <c r="Z87" s="35"/>
      <c r="AA87" s="35"/>
      <c r="AB87" s="35"/>
      <c r="AC87" s="35"/>
      <c r="AD87" s="35"/>
      <c r="AE87" s="35"/>
      <c r="AT87" s="14" t="s">
        <v>148</v>
      </c>
      <c r="AU87" s="14" t="s">
        <v>72</v>
      </c>
    </row>
    <row r="88" s="10" customFormat="1">
      <c r="A88" s="10"/>
      <c r="B88" s="200"/>
      <c r="C88" s="201"/>
      <c r="D88" s="195" t="s">
        <v>150</v>
      </c>
      <c r="E88" s="202" t="s">
        <v>19</v>
      </c>
      <c r="F88" s="203" t="s">
        <v>151</v>
      </c>
      <c r="G88" s="201"/>
      <c r="H88" s="204">
        <v>470</v>
      </c>
      <c r="I88" s="205"/>
      <c r="J88" s="201"/>
      <c r="K88" s="201"/>
      <c r="L88" s="206"/>
      <c r="M88" s="207"/>
      <c r="N88" s="208"/>
      <c r="O88" s="208"/>
      <c r="P88" s="208"/>
      <c r="Q88" s="208"/>
      <c r="R88" s="208"/>
      <c r="S88" s="208"/>
      <c r="T88" s="209"/>
      <c r="U88" s="10"/>
      <c r="V88" s="10"/>
      <c r="W88" s="10"/>
      <c r="X88" s="10"/>
      <c r="Y88" s="10"/>
      <c r="Z88" s="10"/>
      <c r="AA88" s="10"/>
      <c r="AB88" s="10"/>
      <c r="AC88" s="10"/>
      <c r="AD88" s="10"/>
      <c r="AE88" s="10"/>
      <c r="AT88" s="210" t="s">
        <v>150</v>
      </c>
      <c r="AU88" s="210" t="s">
        <v>72</v>
      </c>
      <c r="AV88" s="10" t="s">
        <v>81</v>
      </c>
      <c r="AW88" s="10" t="s">
        <v>33</v>
      </c>
      <c r="AX88" s="10" t="s">
        <v>72</v>
      </c>
      <c r="AY88" s="210" t="s">
        <v>146</v>
      </c>
    </row>
    <row r="89" s="10" customFormat="1">
      <c r="A89" s="10"/>
      <c r="B89" s="200"/>
      <c r="C89" s="201"/>
      <c r="D89" s="195" t="s">
        <v>150</v>
      </c>
      <c r="E89" s="202" t="s">
        <v>19</v>
      </c>
      <c r="F89" s="203" t="s">
        <v>152</v>
      </c>
      <c r="G89" s="201"/>
      <c r="H89" s="204">
        <v>980</v>
      </c>
      <c r="I89" s="205"/>
      <c r="J89" s="201"/>
      <c r="K89" s="201"/>
      <c r="L89" s="206"/>
      <c r="M89" s="207"/>
      <c r="N89" s="208"/>
      <c r="O89" s="208"/>
      <c r="P89" s="208"/>
      <c r="Q89" s="208"/>
      <c r="R89" s="208"/>
      <c r="S89" s="208"/>
      <c r="T89" s="209"/>
      <c r="U89" s="10"/>
      <c r="V89" s="10"/>
      <c r="W89" s="10"/>
      <c r="X89" s="10"/>
      <c r="Y89" s="10"/>
      <c r="Z89" s="10"/>
      <c r="AA89" s="10"/>
      <c r="AB89" s="10"/>
      <c r="AC89" s="10"/>
      <c r="AD89" s="10"/>
      <c r="AE89" s="10"/>
      <c r="AT89" s="210" t="s">
        <v>150</v>
      </c>
      <c r="AU89" s="210" t="s">
        <v>72</v>
      </c>
      <c r="AV89" s="10" t="s">
        <v>81</v>
      </c>
      <c r="AW89" s="10" t="s">
        <v>33</v>
      </c>
      <c r="AX89" s="10" t="s">
        <v>72</v>
      </c>
      <c r="AY89" s="210" t="s">
        <v>146</v>
      </c>
    </row>
    <row r="90" s="11" customFormat="1">
      <c r="A90" s="11"/>
      <c r="B90" s="211"/>
      <c r="C90" s="212"/>
      <c r="D90" s="195" t="s">
        <v>150</v>
      </c>
      <c r="E90" s="213" t="s">
        <v>19</v>
      </c>
      <c r="F90" s="214" t="s">
        <v>153</v>
      </c>
      <c r="G90" s="212"/>
      <c r="H90" s="215">
        <v>1450</v>
      </c>
      <c r="I90" s="216"/>
      <c r="J90" s="212"/>
      <c r="K90" s="212"/>
      <c r="L90" s="217"/>
      <c r="M90" s="218"/>
      <c r="N90" s="219"/>
      <c r="O90" s="219"/>
      <c r="P90" s="219"/>
      <c r="Q90" s="219"/>
      <c r="R90" s="219"/>
      <c r="S90" s="219"/>
      <c r="T90" s="220"/>
      <c r="U90" s="11"/>
      <c r="V90" s="11"/>
      <c r="W90" s="11"/>
      <c r="X90" s="11"/>
      <c r="Y90" s="11"/>
      <c r="Z90" s="11"/>
      <c r="AA90" s="11"/>
      <c r="AB90" s="11"/>
      <c r="AC90" s="11"/>
      <c r="AD90" s="11"/>
      <c r="AE90" s="11"/>
      <c r="AT90" s="221" t="s">
        <v>150</v>
      </c>
      <c r="AU90" s="221" t="s">
        <v>72</v>
      </c>
      <c r="AV90" s="11" t="s">
        <v>145</v>
      </c>
      <c r="AW90" s="11" t="s">
        <v>33</v>
      </c>
      <c r="AX90" s="11" t="s">
        <v>79</v>
      </c>
      <c r="AY90" s="221" t="s">
        <v>146</v>
      </c>
    </row>
    <row r="91" s="2" customFormat="1" ht="16.5" customHeight="1">
      <c r="A91" s="35"/>
      <c r="B91" s="36"/>
      <c r="C91" s="182" t="s">
        <v>81</v>
      </c>
      <c r="D91" s="182" t="s">
        <v>140</v>
      </c>
      <c r="E91" s="183" t="s">
        <v>154</v>
      </c>
      <c r="F91" s="184" t="s">
        <v>155</v>
      </c>
      <c r="G91" s="185" t="s">
        <v>156</v>
      </c>
      <c r="H91" s="186">
        <v>211.5</v>
      </c>
      <c r="I91" s="187"/>
      <c r="J91" s="188">
        <f>ROUND(I91*H91,2)</f>
        <v>0</v>
      </c>
      <c r="K91" s="184" t="s">
        <v>144</v>
      </c>
      <c r="L91" s="41"/>
      <c r="M91" s="189" t="s">
        <v>19</v>
      </c>
      <c r="N91" s="190" t="s">
        <v>43</v>
      </c>
      <c r="O91" s="81"/>
      <c r="P91" s="191">
        <f>O91*H91</f>
        <v>0</v>
      </c>
      <c r="Q91" s="191">
        <v>0</v>
      </c>
      <c r="R91" s="191">
        <f>Q91*H91</f>
        <v>0</v>
      </c>
      <c r="S91" s="191">
        <v>0</v>
      </c>
      <c r="T91" s="192">
        <f>S91*H91</f>
        <v>0</v>
      </c>
      <c r="U91" s="35"/>
      <c r="V91" s="35"/>
      <c r="W91" s="35"/>
      <c r="X91" s="35"/>
      <c r="Y91" s="35"/>
      <c r="Z91" s="35"/>
      <c r="AA91" s="35"/>
      <c r="AB91" s="35"/>
      <c r="AC91" s="35"/>
      <c r="AD91" s="35"/>
      <c r="AE91" s="35"/>
      <c r="AR91" s="193" t="s">
        <v>145</v>
      </c>
      <c r="AT91" s="193" t="s">
        <v>140</v>
      </c>
      <c r="AU91" s="193" t="s">
        <v>72</v>
      </c>
      <c r="AY91" s="14" t="s">
        <v>146</v>
      </c>
      <c r="BE91" s="194">
        <f>IF(N91="základní",J91,0)</f>
        <v>0</v>
      </c>
      <c r="BF91" s="194">
        <f>IF(N91="snížená",J91,0)</f>
        <v>0</v>
      </c>
      <c r="BG91" s="194">
        <f>IF(N91="zákl. přenesená",J91,0)</f>
        <v>0</v>
      </c>
      <c r="BH91" s="194">
        <f>IF(N91="sníž. přenesená",J91,0)</f>
        <v>0</v>
      </c>
      <c r="BI91" s="194">
        <f>IF(N91="nulová",J91,0)</f>
        <v>0</v>
      </c>
      <c r="BJ91" s="14" t="s">
        <v>79</v>
      </c>
      <c r="BK91" s="194">
        <f>ROUND(I91*H91,2)</f>
        <v>0</v>
      </c>
      <c r="BL91" s="14" t="s">
        <v>145</v>
      </c>
      <c r="BM91" s="193" t="s">
        <v>157</v>
      </c>
    </row>
    <row r="92" s="2" customFormat="1">
      <c r="A92" s="35"/>
      <c r="B92" s="36"/>
      <c r="C92" s="37"/>
      <c r="D92" s="195" t="s">
        <v>148</v>
      </c>
      <c r="E92" s="37"/>
      <c r="F92" s="196" t="s">
        <v>158</v>
      </c>
      <c r="G92" s="37"/>
      <c r="H92" s="37"/>
      <c r="I92" s="197"/>
      <c r="J92" s="37"/>
      <c r="K92" s="37"/>
      <c r="L92" s="41"/>
      <c r="M92" s="198"/>
      <c r="N92" s="199"/>
      <c r="O92" s="81"/>
      <c r="P92" s="81"/>
      <c r="Q92" s="81"/>
      <c r="R92" s="81"/>
      <c r="S92" s="81"/>
      <c r="T92" s="82"/>
      <c r="U92" s="35"/>
      <c r="V92" s="35"/>
      <c r="W92" s="35"/>
      <c r="X92" s="35"/>
      <c r="Y92" s="35"/>
      <c r="Z92" s="35"/>
      <c r="AA92" s="35"/>
      <c r="AB92" s="35"/>
      <c r="AC92" s="35"/>
      <c r="AD92" s="35"/>
      <c r="AE92" s="35"/>
      <c r="AT92" s="14" t="s">
        <v>148</v>
      </c>
      <c r="AU92" s="14" t="s">
        <v>72</v>
      </c>
    </row>
    <row r="93" s="10" customFormat="1">
      <c r="A93" s="10"/>
      <c r="B93" s="200"/>
      <c r="C93" s="201"/>
      <c r="D93" s="195" t="s">
        <v>150</v>
      </c>
      <c r="E93" s="202" t="s">
        <v>19</v>
      </c>
      <c r="F93" s="203" t="s">
        <v>159</v>
      </c>
      <c r="G93" s="201"/>
      <c r="H93" s="204">
        <v>211.5</v>
      </c>
      <c r="I93" s="205"/>
      <c r="J93" s="201"/>
      <c r="K93" s="201"/>
      <c r="L93" s="206"/>
      <c r="M93" s="207"/>
      <c r="N93" s="208"/>
      <c r="O93" s="208"/>
      <c r="P93" s="208"/>
      <c r="Q93" s="208"/>
      <c r="R93" s="208"/>
      <c r="S93" s="208"/>
      <c r="T93" s="209"/>
      <c r="U93" s="10"/>
      <c r="V93" s="10"/>
      <c r="W93" s="10"/>
      <c r="X93" s="10"/>
      <c r="Y93" s="10"/>
      <c r="Z93" s="10"/>
      <c r="AA93" s="10"/>
      <c r="AB93" s="10"/>
      <c r="AC93" s="10"/>
      <c r="AD93" s="10"/>
      <c r="AE93" s="10"/>
      <c r="AT93" s="210" t="s">
        <v>150</v>
      </c>
      <c r="AU93" s="210" t="s">
        <v>72</v>
      </c>
      <c r="AV93" s="10" t="s">
        <v>81</v>
      </c>
      <c r="AW93" s="10" t="s">
        <v>33</v>
      </c>
      <c r="AX93" s="10" t="s">
        <v>79</v>
      </c>
      <c r="AY93" s="210" t="s">
        <v>146</v>
      </c>
    </row>
    <row r="94" s="2" customFormat="1" ht="16.5" customHeight="1">
      <c r="A94" s="35"/>
      <c r="B94" s="36"/>
      <c r="C94" s="182" t="s">
        <v>160</v>
      </c>
      <c r="D94" s="182" t="s">
        <v>140</v>
      </c>
      <c r="E94" s="183" t="s">
        <v>161</v>
      </c>
      <c r="F94" s="184" t="s">
        <v>162</v>
      </c>
      <c r="G94" s="185" t="s">
        <v>156</v>
      </c>
      <c r="H94" s="186">
        <v>3.5</v>
      </c>
      <c r="I94" s="187"/>
      <c r="J94" s="188">
        <f>ROUND(I94*H94,2)</f>
        <v>0</v>
      </c>
      <c r="K94" s="184" t="s">
        <v>144</v>
      </c>
      <c r="L94" s="41"/>
      <c r="M94" s="189" t="s">
        <v>19</v>
      </c>
      <c r="N94" s="190" t="s">
        <v>43</v>
      </c>
      <c r="O94" s="81"/>
      <c r="P94" s="191">
        <f>O94*H94</f>
        <v>0</v>
      </c>
      <c r="Q94" s="191">
        <v>0</v>
      </c>
      <c r="R94" s="191">
        <f>Q94*H94</f>
        <v>0</v>
      </c>
      <c r="S94" s="191">
        <v>0</v>
      </c>
      <c r="T94" s="192">
        <f>S94*H94</f>
        <v>0</v>
      </c>
      <c r="U94" s="35"/>
      <c r="V94" s="35"/>
      <c r="W94" s="35"/>
      <c r="X94" s="35"/>
      <c r="Y94" s="35"/>
      <c r="Z94" s="35"/>
      <c r="AA94" s="35"/>
      <c r="AB94" s="35"/>
      <c r="AC94" s="35"/>
      <c r="AD94" s="35"/>
      <c r="AE94" s="35"/>
      <c r="AR94" s="193" t="s">
        <v>145</v>
      </c>
      <c r="AT94" s="193" t="s">
        <v>140</v>
      </c>
      <c r="AU94" s="193" t="s">
        <v>72</v>
      </c>
      <c r="AY94" s="14" t="s">
        <v>146</v>
      </c>
      <c r="BE94" s="194">
        <f>IF(N94="základní",J94,0)</f>
        <v>0</v>
      </c>
      <c r="BF94" s="194">
        <f>IF(N94="snížená",J94,0)</f>
        <v>0</v>
      </c>
      <c r="BG94" s="194">
        <f>IF(N94="zákl. přenesená",J94,0)</f>
        <v>0</v>
      </c>
      <c r="BH94" s="194">
        <f>IF(N94="sníž. přenesená",J94,0)</f>
        <v>0</v>
      </c>
      <c r="BI94" s="194">
        <f>IF(N94="nulová",J94,0)</f>
        <v>0</v>
      </c>
      <c r="BJ94" s="14" t="s">
        <v>79</v>
      </c>
      <c r="BK94" s="194">
        <f>ROUND(I94*H94,2)</f>
        <v>0</v>
      </c>
      <c r="BL94" s="14" t="s">
        <v>145</v>
      </c>
      <c r="BM94" s="193" t="s">
        <v>163</v>
      </c>
    </row>
    <row r="95" s="2" customFormat="1">
      <c r="A95" s="35"/>
      <c r="B95" s="36"/>
      <c r="C95" s="37"/>
      <c r="D95" s="195" t="s">
        <v>148</v>
      </c>
      <c r="E95" s="37"/>
      <c r="F95" s="196" t="s">
        <v>164</v>
      </c>
      <c r="G95" s="37"/>
      <c r="H95" s="37"/>
      <c r="I95" s="197"/>
      <c r="J95" s="37"/>
      <c r="K95" s="37"/>
      <c r="L95" s="41"/>
      <c r="M95" s="198"/>
      <c r="N95" s="199"/>
      <c r="O95" s="81"/>
      <c r="P95" s="81"/>
      <c r="Q95" s="81"/>
      <c r="R95" s="81"/>
      <c r="S95" s="81"/>
      <c r="T95" s="82"/>
      <c r="U95" s="35"/>
      <c r="V95" s="35"/>
      <c r="W95" s="35"/>
      <c r="X95" s="35"/>
      <c r="Y95" s="35"/>
      <c r="Z95" s="35"/>
      <c r="AA95" s="35"/>
      <c r="AB95" s="35"/>
      <c r="AC95" s="35"/>
      <c r="AD95" s="35"/>
      <c r="AE95" s="35"/>
      <c r="AT95" s="14" t="s">
        <v>148</v>
      </c>
      <c r="AU95" s="14" t="s">
        <v>72</v>
      </c>
    </row>
    <row r="96" s="10" customFormat="1">
      <c r="A96" s="10"/>
      <c r="B96" s="200"/>
      <c r="C96" s="201"/>
      <c r="D96" s="195" t="s">
        <v>150</v>
      </c>
      <c r="E96" s="202" t="s">
        <v>19</v>
      </c>
      <c r="F96" s="203" t="s">
        <v>165</v>
      </c>
      <c r="G96" s="201"/>
      <c r="H96" s="204">
        <v>3.5</v>
      </c>
      <c r="I96" s="205"/>
      <c r="J96" s="201"/>
      <c r="K96" s="201"/>
      <c r="L96" s="206"/>
      <c r="M96" s="207"/>
      <c r="N96" s="208"/>
      <c r="O96" s="208"/>
      <c r="P96" s="208"/>
      <c r="Q96" s="208"/>
      <c r="R96" s="208"/>
      <c r="S96" s="208"/>
      <c r="T96" s="209"/>
      <c r="U96" s="10"/>
      <c r="V96" s="10"/>
      <c r="W96" s="10"/>
      <c r="X96" s="10"/>
      <c r="Y96" s="10"/>
      <c r="Z96" s="10"/>
      <c r="AA96" s="10"/>
      <c r="AB96" s="10"/>
      <c r="AC96" s="10"/>
      <c r="AD96" s="10"/>
      <c r="AE96" s="10"/>
      <c r="AT96" s="210" t="s">
        <v>150</v>
      </c>
      <c r="AU96" s="210" t="s">
        <v>72</v>
      </c>
      <c r="AV96" s="10" t="s">
        <v>81</v>
      </c>
      <c r="AW96" s="10" t="s">
        <v>33</v>
      </c>
      <c r="AX96" s="10" t="s">
        <v>79</v>
      </c>
      <c r="AY96" s="210" t="s">
        <v>146</v>
      </c>
    </row>
    <row r="97" s="2" customFormat="1" ht="16.5" customHeight="1">
      <c r="A97" s="35"/>
      <c r="B97" s="36"/>
      <c r="C97" s="182" t="s">
        <v>145</v>
      </c>
      <c r="D97" s="182" t="s">
        <v>140</v>
      </c>
      <c r="E97" s="183" t="s">
        <v>166</v>
      </c>
      <c r="F97" s="184" t="s">
        <v>167</v>
      </c>
      <c r="G97" s="185" t="s">
        <v>168</v>
      </c>
      <c r="H97" s="186">
        <v>0.84699999999999998</v>
      </c>
      <c r="I97" s="187"/>
      <c r="J97" s="188">
        <f>ROUND(I97*H97,2)</f>
        <v>0</v>
      </c>
      <c r="K97" s="184" t="s">
        <v>144</v>
      </c>
      <c r="L97" s="41"/>
      <c r="M97" s="189" t="s">
        <v>19</v>
      </c>
      <c r="N97" s="190" t="s">
        <v>43</v>
      </c>
      <c r="O97" s="81"/>
      <c r="P97" s="191">
        <f>O97*H97</f>
        <v>0</v>
      </c>
      <c r="Q97" s="191">
        <v>0</v>
      </c>
      <c r="R97" s="191">
        <f>Q97*H97</f>
        <v>0</v>
      </c>
      <c r="S97" s="191">
        <v>0</v>
      </c>
      <c r="T97" s="192">
        <f>S97*H97</f>
        <v>0</v>
      </c>
      <c r="U97" s="35"/>
      <c r="V97" s="35"/>
      <c r="W97" s="35"/>
      <c r="X97" s="35"/>
      <c r="Y97" s="35"/>
      <c r="Z97" s="35"/>
      <c r="AA97" s="35"/>
      <c r="AB97" s="35"/>
      <c r="AC97" s="35"/>
      <c r="AD97" s="35"/>
      <c r="AE97" s="35"/>
      <c r="AR97" s="193" t="s">
        <v>145</v>
      </c>
      <c r="AT97" s="193" t="s">
        <v>140</v>
      </c>
      <c r="AU97" s="193" t="s">
        <v>72</v>
      </c>
      <c r="AY97" s="14" t="s">
        <v>146</v>
      </c>
      <c r="BE97" s="194">
        <f>IF(N97="základní",J97,0)</f>
        <v>0</v>
      </c>
      <c r="BF97" s="194">
        <f>IF(N97="snížená",J97,0)</f>
        <v>0</v>
      </c>
      <c r="BG97" s="194">
        <f>IF(N97="zákl. přenesená",J97,0)</f>
        <v>0</v>
      </c>
      <c r="BH97" s="194">
        <f>IF(N97="sníž. přenesená",J97,0)</f>
        <v>0</v>
      </c>
      <c r="BI97" s="194">
        <f>IF(N97="nulová",J97,0)</f>
        <v>0</v>
      </c>
      <c r="BJ97" s="14" t="s">
        <v>79</v>
      </c>
      <c r="BK97" s="194">
        <f>ROUND(I97*H97,2)</f>
        <v>0</v>
      </c>
      <c r="BL97" s="14" t="s">
        <v>145</v>
      </c>
      <c r="BM97" s="193" t="s">
        <v>169</v>
      </c>
    </row>
    <row r="98" s="2" customFormat="1">
      <c r="A98" s="35"/>
      <c r="B98" s="36"/>
      <c r="C98" s="37"/>
      <c r="D98" s="195" t="s">
        <v>148</v>
      </c>
      <c r="E98" s="37"/>
      <c r="F98" s="196" t="s">
        <v>170</v>
      </c>
      <c r="G98" s="37"/>
      <c r="H98" s="37"/>
      <c r="I98" s="197"/>
      <c r="J98" s="37"/>
      <c r="K98" s="37"/>
      <c r="L98" s="41"/>
      <c r="M98" s="198"/>
      <c r="N98" s="199"/>
      <c r="O98" s="81"/>
      <c r="P98" s="81"/>
      <c r="Q98" s="81"/>
      <c r="R98" s="81"/>
      <c r="S98" s="81"/>
      <c r="T98" s="82"/>
      <c r="U98" s="35"/>
      <c r="V98" s="35"/>
      <c r="W98" s="35"/>
      <c r="X98" s="35"/>
      <c r="Y98" s="35"/>
      <c r="Z98" s="35"/>
      <c r="AA98" s="35"/>
      <c r="AB98" s="35"/>
      <c r="AC98" s="35"/>
      <c r="AD98" s="35"/>
      <c r="AE98" s="35"/>
      <c r="AT98" s="14" t="s">
        <v>148</v>
      </c>
      <c r="AU98" s="14" t="s">
        <v>72</v>
      </c>
    </row>
    <row r="99" s="2" customFormat="1" ht="16.5" customHeight="1">
      <c r="A99" s="35"/>
      <c r="B99" s="36"/>
      <c r="C99" s="182" t="s">
        <v>171</v>
      </c>
      <c r="D99" s="182" t="s">
        <v>140</v>
      </c>
      <c r="E99" s="183" t="s">
        <v>172</v>
      </c>
      <c r="F99" s="184" t="s">
        <v>173</v>
      </c>
      <c r="G99" s="185" t="s">
        <v>156</v>
      </c>
      <c r="H99" s="186">
        <v>12</v>
      </c>
      <c r="I99" s="187"/>
      <c r="J99" s="188">
        <f>ROUND(I99*H99,2)</f>
        <v>0</v>
      </c>
      <c r="K99" s="184" t="s">
        <v>144</v>
      </c>
      <c r="L99" s="41"/>
      <c r="M99" s="189" t="s">
        <v>19</v>
      </c>
      <c r="N99" s="190" t="s">
        <v>43</v>
      </c>
      <c r="O99" s="81"/>
      <c r="P99" s="191">
        <f>O99*H99</f>
        <v>0</v>
      </c>
      <c r="Q99" s="191">
        <v>0</v>
      </c>
      <c r="R99" s="191">
        <f>Q99*H99</f>
        <v>0</v>
      </c>
      <c r="S99" s="191">
        <v>0</v>
      </c>
      <c r="T99" s="192">
        <f>S99*H99</f>
        <v>0</v>
      </c>
      <c r="U99" s="35"/>
      <c r="V99" s="35"/>
      <c r="W99" s="35"/>
      <c r="X99" s="35"/>
      <c r="Y99" s="35"/>
      <c r="Z99" s="35"/>
      <c r="AA99" s="35"/>
      <c r="AB99" s="35"/>
      <c r="AC99" s="35"/>
      <c r="AD99" s="35"/>
      <c r="AE99" s="35"/>
      <c r="AR99" s="193" t="s">
        <v>145</v>
      </c>
      <c r="AT99" s="193" t="s">
        <v>140</v>
      </c>
      <c r="AU99" s="193" t="s">
        <v>72</v>
      </c>
      <c r="AY99" s="14" t="s">
        <v>146</v>
      </c>
      <c r="BE99" s="194">
        <f>IF(N99="základní",J99,0)</f>
        <v>0</v>
      </c>
      <c r="BF99" s="194">
        <f>IF(N99="snížená",J99,0)</f>
        <v>0</v>
      </c>
      <c r="BG99" s="194">
        <f>IF(N99="zákl. přenesená",J99,0)</f>
        <v>0</v>
      </c>
      <c r="BH99" s="194">
        <f>IF(N99="sníž. přenesená",J99,0)</f>
        <v>0</v>
      </c>
      <c r="BI99" s="194">
        <f>IF(N99="nulová",J99,0)</f>
        <v>0</v>
      </c>
      <c r="BJ99" s="14" t="s">
        <v>79</v>
      </c>
      <c r="BK99" s="194">
        <f>ROUND(I99*H99,2)</f>
        <v>0</v>
      </c>
      <c r="BL99" s="14" t="s">
        <v>145</v>
      </c>
      <c r="BM99" s="193" t="s">
        <v>174</v>
      </c>
    </row>
    <row r="100" s="2" customFormat="1">
      <c r="A100" s="35"/>
      <c r="B100" s="36"/>
      <c r="C100" s="37"/>
      <c r="D100" s="195" t="s">
        <v>148</v>
      </c>
      <c r="E100" s="37"/>
      <c r="F100" s="196" t="s">
        <v>175</v>
      </c>
      <c r="G100" s="37"/>
      <c r="H100" s="37"/>
      <c r="I100" s="197"/>
      <c r="J100" s="37"/>
      <c r="K100" s="37"/>
      <c r="L100" s="41"/>
      <c r="M100" s="198"/>
      <c r="N100" s="199"/>
      <c r="O100" s="81"/>
      <c r="P100" s="81"/>
      <c r="Q100" s="81"/>
      <c r="R100" s="81"/>
      <c r="S100" s="81"/>
      <c r="T100" s="82"/>
      <c r="U100" s="35"/>
      <c r="V100" s="35"/>
      <c r="W100" s="35"/>
      <c r="X100" s="35"/>
      <c r="Y100" s="35"/>
      <c r="Z100" s="35"/>
      <c r="AA100" s="35"/>
      <c r="AB100" s="35"/>
      <c r="AC100" s="35"/>
      <c r="AD100" s="35"/>
      <c r="AE100" s="35"/>
      <c r="AT100" s="14" t="s">
        <v>148</v>
      </c>
      <c r="AU100" s="14" t="s">
        <v>72</v>
      </c>
    </row>
    <row r="101" s="10" customFormat="1">
      <c r="A101" s="10"/>
      <c r="B101" s="200"/>
      <c r="C101" s="201"/>
      <c r="D101" s="195" t="s">
        <v>150</v>
      </c>
      <c r="E101" s="202" t="s">
        <v>19</v>
      </c>
      <c r="F101" s="203" t="s">
        <v>176</v>
      </c>
      <c r="G101" s="201"/>
      <c r="H101" s="204">
        <v>12</v>
      </c>
      <c r="I101" s="205"/>
      <c r="J101" s="201"/>
      <c r="K101" s="201"/>
      <c r="L101" s="206"/>
      <c r="M101" s="207"/>
      <c r="N101" s="208"/>
      <c r="O101" s="208"/>
      <c r="P101" s="208"/>
      <c r="Q101" s="208"/>
      <c r="R101" s="208"/>
      <c r="S101" s="208"/>
      <c r="T101" s="209"/>
      <c r="U101" s="10"/>
      <c r="V101" s="10"/>
      <c r="W101" s="10"/>
      <c r="X101" s="10"/>
      <c r="Y101" s="10"/>
      <c r="Z101" s="10"/>
      <c r="AA101" s="10"/>
      <c r="AB101" s="10"/>
      <c r="AC101" s="10"/>
      <c r="AD101" s="10"/>
      <c r="AE101" s="10"/>
      <c r="AT101" s="210" t="s">
        <v>150</v>
      </c>
      <c r="AU101" s="210" t="s">
        <v>72</v>
      </c>
      <c r="AV101" s="10" t="s">
        <v>81</v>
      </c>
      <c r="AW101" s="10" t="s">
        <v>33</v>
      </c>
      <c r="AX101" s="10" t="s">
        <v>79</v>
      </c>
      <c r="AY101" s="210" t="s">
        <v>146</v>
      </c>
    </row>
    <row r="102" s="2" customFormat="1" ht="16.5" customHeight="1">
      <c r="A102" s="35"/>
      <c r="B102" s="36"/>
      <c r="C102" s="182" t="s">
        <v>177</v>
      </c>
      <c r="D102" s="182" t="s">
        <v>140</v>
      </c>
      <c r="E102" s="183" t="s">
        <v>178</v>
      </c>
      <c r="F102" s="184" t="s">
        <v>179</v>
      </c>
      <c r="G102" s="185" t="s">
        <v>156</v>
      </c>
      <c r="H102" s="186">
        <v>774.29999999999995</v>
      </c>
      <c r="I102" s="187"/>
      <c r="J102" s="188">
        <f>ROUND(I102*H102,2)</f>
        <v>0</v>
      </c>
      <c r="K102" s="184" t="s">
        <v>144</v>
      </c>
      <c r="L102" s="41"/>
      <c r="M102" s="189" t="s">
        <v>19</v>
      </c>
      <c r="N102" s="190" t="s">
        <v>43</v>
      </c>
      <c r="O102" s="81"/>
      <c r="P102" s="191">
        <f>O102*H102</f>
        <v>0</v>
      </c>
      <c r="Q102" s="191">
        <v>0</v>
      </c>
      <c r="R102" s="191">
        <f>Q102*H102</f>
        <v>0</v>
      </c>
      <c r="S102" s="191">
        <v>0</v>
      </c>
      <c r="T102" s="192">
        <f>S102*H102</f>
        <v>0</v>
      </c>
      <c r="U102" s="35"/>
      <c r="V102" s="35"/>
      <c r="W102" s="35"/>
      <c r="X102" s="35"/>
      <c r="Y102" s="35"/>
      <c r="Z102" s="35"/>
      <c r="AA102" s="35"/>
      <c r="AB102" s="35"/>
      <c r="AC102" s="35"/>
      <c r="AD102" s="35"/>
      <c r="AE102" s="35"/>
      <c r="AR102" s="193" t="s">
        <v>145</v>
      </c>
      <c r="AT102" s="193" t="s">
        <v>140</v>
      </c>
      <c r="AU102" s="193" t="s">
        <v>72</v>
      </c>
      <c r="AY102" s="14" t="s">
        <v>146</v>
      </c>
      <c r="BE102" s="194">
        <f>IF(N102="základní",J102,0)</f>
        <v>0</v>
      </c>
      <c r="BF102" s="194">
        <f>IF(N102="snížená",J102,0)</f>
        <v>0</v>
      </c>
      <c r="BG102" s="194">
        <f>IF(N102="zákl. přenesená",J102,0)</f>
        <v>0</v>
      </c>
      <c r="BH102" s="194">
        <f>IF(N102="sníž. přenesená",J102,0)</f>
        <v>0</v>
      </c>
      <c r="BI102" s="194">
        <f>IF(N102="nulová",J102,0)</f>
        <v>0</v>
      </c>
      <c r="BJ102" s="14" t="s">
        <v>79</v>
      </c>
      <c r="BK102" s="194">
        <f>ROUND(I102*H102,2)</f>
        <v>0</v>
      </c>
      <c r="BL102" s="14" t="s">
        <v>145</v>
      </c>
      <c r="BM102" s="193" t="s">
        <v>180</v>
      </c>
    </row>
    <row r="103" s="2" customFormat="1">
      <c r="A103" s="35"/>
      <c r="B103" s="36"/>
      <c r="C103" s="37"/>
      <c r="D103" s="195" t="s">
        <v>148</v>
      </c>
      <c r="E103" s="37"/>
      <c r="F103" s="196" t="s">
        <v>181</v>
      </c>
      <c r="G103" s="37"/>
      <c r="H103" s="37"/>
      <c r="I103" s="197"/>
      <c r="J103" s="37"/>
      <c r="K103" s="37"/>
      <c r="L103" s="41"/>
      <c r="M103" s="198"/>
      <c r="N103" s="199"/>
      <c r="O103" s="81"/>
      <c r="P103" s="81"/>
      <c r="Q103" s="81"/>
      <c r="R103" s="81"/>
      <c r="S103" s="81"/>
      <c r="T103" s="82"/>
      <c r="U103" s="35"/>
      <c r="V103" s="35"/>
      <c r="W103" s="35"/>
      <c r="X103" s="35"/>
      <c r="Y103" s="35"/>
      <c r="Z103" s="35"/>
      <c r="AA103" s="35"/>
      <c r="AB103" s="35"/>
      <c r="AC103" s="35"/>
      <c r="AD103" s="35"/>
      <c r="AE103" s="35"/>
      <c r="AT103" s="14" t="s">
        <v>148</v>
      </c>
      <c r="AU103" s="14" t="s">
        <v>72</v>
      </c>
    </row>
    <row r="104" s="10" customFormat="1">
      <c r="A104" s="10"/>
      <c r="B104" s="200"/>
      <c r="C104" s="201"/>
      <c r="D104" s="195" t="s">
        <v>150</v>
      </c>
      <c r="E104" s="202" t="s">
        <v>19</v>
      </c>
      <c r="F104" s="203" t="s">
        <v>182</v>
      </c>
      <c r="G104" s="201"/>
      <c r="H104" s="204">
        <v>774.29999999999995</v>
      </c>
      <c r="I104" s="205"/>
      <c r="J104" s="201"/>
      <c r="K104" s="201"/>
      <c r="L104" s="206"/>
      <c r="M104" s="207"/>
      <c r="N104" s="208"/>
      <c r="O104" s="208"/>
      <c r="P104" s="208"/>
      <c r="Q104" s="208"/>
      <c r="R104" s="208"/>
      <c r="S104" s="208"/>
      <c r="T104" s="209"/>
      <c r="U104" s="10"/>
      <c r="V104" s="10"/>
      <c r="W104" s="10"/>
      <c r="X104" s="10"/>
      <c r="Y104" s="10"/>
      <c r="Z104" s="10"/>
      <c r="AA104" s="10"/>
      <c r="AB104" s="10"/>
      <c r="AC104" s="10"/>
      <c r="AD104" s="10"/>
      <c r="AE104" s="10"/>
      <c r="AT104" s="210" t="s">
        <v>150</v>
      </c>
      <c r="AU104" s="210" t="s">
        <v>72</v>
      </c>
      <c r="AV104" s="10" t="s">
        <v>81</v>
      </c>
      <c r="AW104" s="10" t="s">
        <v>33</v>
      </c>
      <c r="AX104" s="10" t="s">
        <v>79</v>
      </c>
      <c r="AY104" s="210" t="s">
        <v>146</v>
      </c>
    </row>
    <row r="105" s="2" customFormat="1" ht="16.5" customHeight="1">
      <c r="A105" s="35"/>
      <c r="B105" s="36"/>
      <c r="C105" s="222" t="s">
        <v>183</v>
      </c>
      <c r="D105" s="222" t="s">
        <v>184</v>
      </c>
      <c r="E105" s="223" t="s">
        <v>185</v>
      </c>
      <c r="F105" s="224" t="s">
        <v>186</v>
      </c>
      <c r="G105" s="225" t="s">
        <v>187</v>
      </c>
      <c r="H105" s="226">
        <v>1104.1949999999999</v>
      </c>
      <c r="I105" s="227"/>
      <c r="J105" s="228">
        <f>ROUND(I105*H105,2)</f>
        <v>0</v>
      </c>
      <c r="K105" s="224" t="s">
        <v>144</v>
      </c>
      <c r="L105" s="229"/>
      <c r="M105" s="230" t="s">
        <v>19</v>
      </c>
      <c r="N105" s="231" t="s">
        <v>43</v>
      </c>
      <c r="O105" s="81"/>
      <c r="P105" s="191">
        <f>O105*H105</f>
        <v>0</v>
      </c>
      <c r="Q105" s="191">
        <v>1</v>
      </c>
      <c r="R105" s="191">
        <f>Q105*H105</f>
        <v>1104.1949999999999</v>
      </c>
      <c r="S105" s="191">
        <v>0</v>
      </c>
      <c r="T105" s="192">
        <f>S105*H105</f>
        <v>0</v>
      </c>
      <c r="U105" s="35"/>
      <c r="V105" s="35"/>
      <c r="W105" s="35"/>
      <c r="X105" s="35"/>
      <c r="Y105" s="35"/>
      <c r="Z105" s="35"/>
      <c r="AA105" s="35"/>
      <c r="AB105" s="35"/>
      <c r="AC105" s="35"/>
      <c r="AD105" s="35"/>
      <c r="AE105" s="35"/>
      <c r="AR105" s="193" t="s">
        <v>188</v>
      </c>
      <c r="AT105" s="193" t="s">
        <v>184</v>
      </c>
      <c r="AU105" s="193" t="s">
        <v>72</v>
      </c>
      <c r="AY105" s="14" t="s">
        <v>146</v>
      </c>
      <c r="BE105" s="194">
        <f>IF(N105="základní",J105,0)</f>
        <v>0</v>
      </c>
      <c r="BF105" s="194">
        <f>IF(N105="snížená",J105,0)</f>
        <v>0</v>
      </c>
      <c r="BG105" s="194">
        <f>IF(N105="zákl. přenesená",J105,0)</f>
        <v>0</v>
      </c>
      <c r="BH105" s="194">
        <f>IF(N105="sníž. přenesená",J105,0)</f>
        <v>0</v>
      </c>
      <c r="BI105" s="194">
        <f>IF(N105="nulová",J105,0)</f>
        <v>0</v>
      </c>
      <c r="BJ105" s="14" t="s">
        <v>79</v>
      </c>
      <c r="BK105" s="194">
        <f>ROUND(I105*H105,2)</f>
        <v>0</v>
      </c>
      <c r="BL105" s="14" t="s">
        <v>188</v>
      </c>
      <c r="BM105" s="193" t="s">
        <v>189</v>
      </c>
    </row>
    <row r="106" s="2" customFormat="1">
      <c r="A106" s="35"/>
      <c r="B106" s="36"/>
      <c r="C106" s="37"/>
      <c r="D106" s="195" t="s">
        <v>148</v>
      </c>
      <c r="E106" s="37"/>
      <c r="F106" s="196" t="s">
        <v>186</v>
      </c>
      <c r="G106" s="37"/>
      <c r="H106" s="37"/>
      <c r="I106" s="197"/>
      <c r="J106" s="37"/>
      <c r="K106" s="37"/>
      <c r="L106" s="41"/>
      <c r="M106" s="198"/>
      <c r="N106" s="199"/>
      <c r="O106" s="81"/>
      <c r="P106" s="81"/>
      <c r="Q106" s="81"/>
      <c r="R106" s="81"/>
      <c r="S106" s="81"/>
      <c r="T106" s="82"/>
      <c r="U106" s="35"/>
      <c r="V106" s="35"/>
      <c r="W106" s="35"/>
      <c r="X106" s="35"/>
      <c r="Y106" s="35"/>
      <c r="Z106" s="35"/>
      <c r="AA106" s="35"/>
      <c r="AB106" s="35"/>
      <c r="AC106" s="35"/>
      <c r="AD106" s="35"/>
      <c r="AE106" s="35"/>
      <c r="AT106" s="14" t="s">
        <v>148</v>
      </c>
      <c r="AU106" s="14" t="s">
        <v>72</v>
      </c>
    </row>
    <row r="107" s="10" customFormat="1">
      <c r="A107" s="10"/>
      <c r="B107" s="200"/>
      <c r="C107" s="201"/>
      <c r="D107" s="195" t="s">
        <v>150</v>
      </c>
      <c r="E107" s="202" t="s">
        <v>19</v>
      </c>
      <c r="F107" s="203" t="s">
        <v>190</v>
      </c>
      <c r="G107" s="201"/>
      <c r="H107" s="204">
        <v>1104.1949999999999</v>
      </c>
      <c r="I107" s="205"/>
      <c r="J107" s="201"/>
      <c r="K107" s="201"/>
      <c r="L107" s="206"/>
      <c r="M107" s="207"/>
      <c r="N107" s="208"/>
      <c r="O107" s="208"/>
      <c r="P107" s="208"/>
      <c r="Q107" s="208"/>
      <c r="R107" s="208"/>
      <c r="S107" s="208"/>
      <c r="T107" s="209"/>
      <c r="U107" s="10"/>
      <c r="V107" s="10"/>
      <c r="W107" s="10"/>
      <c r="X107" s="10"/>
      <c r="Y107" s="10"/>
      <c r="Z107" s="10"/>
      <c r="AA107" s="10"/>
      <c r="AB107" s="10"/>
      <c r="AC107" s="10"/>
      <c r="AD107" s="10"/>
      <c r="AE107" s="10"/>
      <c r="AT107" s="210" t="s">
        <v>150</v>
      </c>
      <c r="AU107" s="210" t="s">
        <v>72</v>
      </c>
      <c r="AV107" s="10" t="s">
        <v>81</v>
      </c>
      <c r="AW107" s="10" t="s">
        <v>33</v>
      </c>
      <c r="AX107" s="10" t="s">
        <v>79</v>
      </c>
      <c r="AY107" s="210" t="s">
        <v>146</v>
      </c>
    </row>
    <row r="108" s="2" customFormat="1" ht="16.5" customHeight="1">
      <c r="A108" s="35"/>
      <c r="B108" s="36"/>
      <c r="C108" s="182" t="s">
        <v>191</v>
      </c>
      <c r="D108" s="182" t="s">
        <v>140</v>
      </c>
      <c r="E108" s="183" t="s">
        <v>192</v>
      </c>
      <c r="F108" s="184" t="s">
        <v>193</v>
      </c>
      <c r="G108" s="185" t="s">
        <v>156</v>
      </c>
      <c r="H108" s="186">
        <v>13</v>
      </c>
      <c r="I108" s="187"/>
      <c r="J108" s="188">
        <f>ROUND(I108*H108,2)</f>
        <v>0</v>
      </c>
      <c r="K108" s="184" t="s">
        <v>144</v>
      </c>
      <c r="L108" s="41"/>
      <c r="M108" s="189" t="s">
        <v>19</v>
      </c>
      <c r="N108" s="190" t="s">
        <v>43</v>
      </c>
      <c r="O108" s="81"/>
      <c r="P108" s="191">
        <f>O108*H108</f>
        <v>0</v>
      </c>
      <c r="Q108" s="191">
        <v>0</v>
      </c>
      <c r="R108" s="191">
        <f>Q108*H108</f>
        <v>0</v>
      </c>
      <c r="S108" s="191">
        <v>0</v>
      </c>
      <c r="T108" s="192">
        <f>S108*H108</f>
        <v>0</v>
      </c>
      <c r="U108" s="35"/>
      <c r="V108" s="35"/>
      <c r="W108" s="35"/>
      <c r="X108" s="35"/>
      <c r="Y108" s="35"/>
      <c r="Z108" s="35"/>
      <c r="AA108" s="35"/>
      <c r="AB108" s="35"/>
      <c r="AC108" s="35"/>
      <c r="AD108" s="35"/>
      <c r="AE108" s="35"/>
      <c r="AR108" s="193" t="s">
        <v>145</v>
      </c>
      <c r="AT108" s="193" t="s">
        <v>140</v>
      </c>
      <c r="AU108" s="193" t="s">
        <v>72</v>
      </c>
      <c r="AY108" s="14" t="s">
        <v>146</v>
      </c>
      <c r="BE108" s="194">
        <f>IF(N108="základní",J108,0)</f>
        <v>0</v>
      </c>
      <c r="BF108" s="194">
        <f>IF(N108="snížená",J108,0)</f>
        <v>0</v>
      </c>
      <c r="BG108" s="194">
        <f>IF(N108="zákl. přenesená",J108,0)</f>
        <v>0</v>
      </c>
      <c r="BH108" s="194">
        <f>IF(N108="sníž. přenesená",J108,0)</f>
        <v>0</v>
      </c>
      <c r="BI108" s="194">
        <f>IF(N108="nulová",J108,0)</f>
        <v>0</v>
      </c>
      <c r="BJ108" s="14" t="s">
        <v>79</v>
      </c>
      <c r="BK108" s="194">
        <f>ROUND(I108*H108,2)</f>
        <v>0</v>
      </c>
      <c r="BL108" s="14" t="s">
        <v>145</v>
      </c>
      <c r="BM108" s="193" t="s">
        <v>194</v>
      </c>
    </row>
    <row r="109" s="2" customFormat="1">
      <c r="A109" s="35"/>
      <c r="B109" s="36"/>
      <c r="C109" s="37"/>
      <c r="D109" s="195" t="s">
        <v>148</v>
      </c>
      <c r="E109" s="37"/>
      <c r="F109" s="196" t="s">
        <v>195</v>
      </c>
      <c r="G109" s="37"/>
      <c r="H109" s="37"/>
      <c r="I109" s="197"/>
      <c r="J109" s="37"/>
      <c r="K109" s="37"/>
      <c r="L109" s="41"/>
      <c r="M109" s="198"/>
      <c r="N109" s="199"/>
      <c r="O109" s="81"/>
      <c r="P109" s="81"/>
      <c r="Q109" s="81"/>
      <c r="R109" s="81"/>
      <c r="S109" s="81"/>
      <c r="T109" s="82"/>
      <c r="U109" s="35"/>
      <c r="V109" s="35"/>
      <c r="W109" s="35"/>
      <c r="X109" s="35"/>
      <c r="Y109" s="35"/>
      <c r="Z109" s="35"/>
      <c r="AA109" s="35"/>
      <c r="AB109" s="35"/>
      <c r="AC109" s="35"/>
      <c r="AD109" s="35"/>
      <c r="AE109" s="35"/>
      <c r="AT109" s="14" t="s">
        <v>148</v>
      </c>
      <c r="AU109" s="14" t="s">
        <v>72</v>
      </c>
    </row>
    <row r="110" s="10" customFormat="1">
      <c r="A110" s="10"/>
      <c r="B110" s="200"/>
      <c r="C110" s="201"/>
      <c r="D110" s="195" t="s">
        <v>150</v>
      </c>
      <c r="E110" s="202" t="s">
        <v>19</v>
      </c>
      <c r="F110" s="203" t="s">
        <v>196</v>
      </c>
      <c r="G110" s="201"/>
      <c r="H110" s="204">
        <v>13</v>
      </c>
      <c r="I110" s="205"/>
      <c r="J110" s="201"/>
      <c r="K110" s="201"/>
      <c r="L110" s="206"/>
      <c r="M110" s="207"/>
      <c r="N110" s="208"/>
      <c r="O110" s="208"/>
      <c r="P110" s="208"/>
      <c r="Q110" s="208"/>
      <c r="R110" s="208"/>
      <c r="S110" s="208"/>
      <c r="T110" s="209"/>
      <c r="U110" s="10"/>
      <c r="V110" s="10"/>
      <c r="W110" s="10"/>
      <c r="X110" s="10"/>
      <c r="Y110" s="10"/>
      <c r="Z110" s="10"/>
      <c r="AA110" s="10"/>
      <c r="AB110" s="10"/>
      <c r="AC110" s="10"/>
      <c r="AD110" s="10"/>
      <c r="AE110" s="10"/>
      <c r="AT110" s="210" t="s">
        <v>150</v>
      </c>
      <c r="AU110" s="210" t="s">
        <v>72</v>
      </c>
      <c r="AV110" s="10" t="s">
        <v>81</v>
      </c>
      <c r="AW110" s="10" t="s">
        <v>33</v>
      </c>
      <c r="AX110" s="10" t="s">
        <v>72</v>
      </c>
      <c r="AY110" s="210" t="s">
        <v>146</v>
      </c>
    </row>
    <row r="111" s="11" customFormat="1">
      <c r="A111" s="11"/>
      <c r="B111" s="211"/>
      <c r="C111" s="212"/>
      <c r="D111" s="195" t="s">
        <v>150</v>
      </c>
      <c r="E111" s="213" t="s">
        <v>19</v>
      </c>
      <c r="F111" s="214" t="s">
        <v>153</v>
      </c>
      <c r="G111" s="212"/>
      <c r="H111" s="215">
        <v>13</v>
      </c>
      <c r="I111" s="216"/>
      <c r="J111" s="212"/>
      <c r="K111" s="212"/>
      <c r="L111" s="217"/>
      <c r="M111" s="218"/>
      <c r="N111" s="219"/>
      <c r="O111" s="219"/>
      <c r="P111" s="219"/>
      <c r="Q111" s="219"/>
      <c r="R111" s="219"/>
      <c r="S111" s="219"/>
      <c r="T111" s="220"/>
      <c r="U111" s="11"/>
      <c r="V111" s="11"/>
      <c r="W111" s="11"/>
      <c r="X111" s="11"/>
      <c r="Y111" s="11"/>
      <c r="Z111" s="11"/>
      <c r="AA111" s="11"/>
      <c r="AB111" s="11"/>
      <c r="AC111" s="11"/>
      <c r="AD111" s="11"/>
      <c r="AE111" s="11"/>
      <c r="AT111" s="221" t="s">
        <v>150</v>
      </c>
      <c r="AU111" s="221" t="s">
        <v>72</v>
      </c>
      <c r="AV111" s="11" t="s">
        <v>145</v>
      </c>
      <c r="AW111" s="11" t="s">
        <v>33</v>
      </c>
      <c r="AX111" s="11" t="s">
        <v>79</v>
      </c>
      <c r="AY111" s="221" t="s">
        <v>146</v>
      </c>
    </row>
    <row r="112" s="2" customFormat="1" ht="16.5" customHeight="1">
      <c r="A112" s="35"/>
      <c r="B112" s="36"/>
      <c r="C112" s="182" t="s">
        <v>197</v>
      </c>
      <c r="D112" s="182" t="s">
        <v>140</v>
      </c>
      <c r="E112" s="183" t="s">
        <v>198</v>
      </c>
      <c r="F112" s="184" t="s">
        <v>199</v>
      </c>
      <c r="G112" s="185" t="s">
        <v>156</v>
      </c>
      <c r="H112" s="186">
        <v>38.200000000000003</v>
      </c>
      <c r="I112" s="187"/>
      <c r="J112" s="188">
        <f>ROUND(I112*H112,2)</f>
        <v>0</v>
      </c>
      <c r="K112" s="184" t="s">
        <v>144</v>
      </c>
      <c r="L112" s="41"/>
      <c r="M112" s="189" t="s">
        <v>19</v>
      </c>
      <c r="N112" s="190" t="s">
        <v>43</v>
      </c>
      <c r="O112" s="81"/>
      <c r="P112" s="191">
        <f>O112*H112</f>
        <v>0</v>
      </c>
      <c r="Q112" s="191">
        <v>0</v>
      </c>
      <c r="R112" s="191">
        <f>Q112*H112</f>
        <v>0</v>
      </c>
      <c r="S112" s="191">
        <v>0</v>
      </c>
      <c r="T112" s="192">
        <f>S112*H112</f>
        <v>0</v>
      </c>
      <c r="U112" s="35"/>
      <c r="V112" s="35"/>
      <c r="W112" s="35"/>
      <c r="X112" s="35"/>
      <c r="Y112" s="35"/>
      <c r="Z112" s="35"/>
      <c r="AA112" s="35"/>
      <c r="AB112" s="35"/>
      <c r="AC112" s="35"/>
      <c r="AD112" s="35"/>
      <c r="AE112" s="35"/>
      <c r="AR112" s="193" t="s">
        <v>145</v>
      </c>
      <c r="AT112" s="193" t="s">
        <v>140</v>
      </c>
      <c r="AU112" s="193" t="s">
        <v>72</v>
      </c>
      <c r="AY112" s="14" t="s">
        <v>146</v>
      </c>
      <c r="BE112" s="194">
        <f>IF(N112="základní",J112,0)</f>
        <v>0</v>
      </c>
      <c r="BF112" s="194">
        <f>IF(N112="snížená",J112,0)</f>
        <v>0</v>
      </c>
      <c r="BG112" s="194">
        <f>IF(N112="zákl. přenesená",J112,0)</f>
        <v>0</v>
      </c>
      <c r="BH112" s="194">
        <f>IF(N112="sníž. přenesená",J112,0)</f>
        <v>0</v>
      </c>
      <c r="BI112" s="194">
        <f>IF(N112="nulová",J112,0)</f>
        <v>0</v>
      </c>
      <c r="BJ112" s="14" t="s">
        <v>79</v>
      </c>
      <c r="BK112" s="194">
        <f>ROUND(I112*H112,2)</f>
        <v>0</v>
      </c>
      <c r="BL112" s="14" t="s">
        <v>145</v>
      </c>
      <c r="BM112" s="193" t="s">
        <v>200</v>
      </c>
    </row>
    <row r="113" s="2" customFormat="1">
      <c r="A113" s="35"/>
      <c r="B113" s="36"/>
      <c r="C113" s="37"/>
      <c r="D113" s="195" t="s">
        <v>148</v>
      </c>
      <c r="E113" s="37"/>
      <c r="F113" s="196" t="s">
        <v>201</v>
      </c>
      <c r="G113" s="37"/>
      <c r="H113" s="37"/>
      <c r="I113" s="197"/>
      <c r="J113" s="37"/>
      <c r="K113" s="37"/>
      <c r="L113" s="41"/>
      <c r="M113" s="198"/>
      <c r="N113" s="199"/>
      <c r="O113" s="81"/>
      <c r="P113" s="81"/>
      <c r="Q113" s="81"/>
      <c r="R113" s="81"/>
      <c r="S113" s="81"/>
      <c r="T113" s="82"/>
      <c r="U113" s="35"/>
      <c r="V113" s="35"/>
      <c r="W113" s="35"/>
      <c r="X113" s="35"/>
      <c r="Y113" s="35"/>
      <c r="Z113" s="35"/>
      <c r="AA113" s="35"/>
      <c r="AB113" s="35"/>
      <c r="AC113" s="35"/>
      <c r="AD113" s="35"/>
      <c r="AE113" s="35"/>
      <c r="AT113" s="14" t="s">
        <v>148</v>
      </c>
      <c r="AU113" s="14" t="s">
        <v>72</v>
      </c>
    </row>
    <row r="114" s="10" customFormat="1">
      <c r="A114" s="10"/>
      <c r="B114" s="200"/>
      <c r="C114" s="201"/>
      <c r="D114" s="195" t="s">
        <v>150</v>
      </c>
      <c r="E114" s="202" t="s">
        <v>19</v>
      </c>
      <c r="F114" s="203" t="s">
        <v>202</v>
      </c>
      <c r="G114" s="201"/>
      <c r="H114" s="204">
        <v>30</v>
      </c>
      <c r="I114" s="205"/>
      <c r="J114" s="201"/>
      <c r="K114" s="201"/>
      <c r="L114" s="206"/>
      <c r="M114" s="207"/>
      <c r="N114" s="208"/>
      <c r="O114" s="208"/>
      <c r="P114" s="208"/>
      <c r="Q114" s="208"/>
      <c r="R114" s="208"/>
      <c r="S114" s="208"/>
      <c r="T114" s="209"/>
      <c r="U114" s="10"/>
      <c r="V114" s="10"/>
      <c r="W114" s="10"/>
      <c r="X114" s="10"/>
      <c r="Y114" s="10"/>
      <c r="Z114" s="10"/>
      <c r="AA114" s="10"/>
      <c r="AB114" s="10"/>
      <c r="AC114" s="10"/>
      <c r="AD114" s="10"/>
      <c r="AE114" s="10"/>
      <c r="AT114" s="210" t="s">
        <v>150</v>
      </c>
      <c r="AU114" s="210" t="s">
        <v>72</v>
      </c>
      <c r="AV114" s="10" t="s">
        <v>81</v>
      </c>
      <c r="AW114" s="10" t="s">
        <v>33</v>
      </c>
      <c r="AX114" s="10" t="s">
        <v>72</v>
      </c>
      <c r="AY114" s="210" t="s">
        <v>146</v>
      </c>
    </row>
    <row r="115" s="10" customFormat="1">
      <c r="A115" s="10"/>
      <c r="B115" s="200"/>
      <c r="C115" s="201"/>
      <c r="D115" s="195" t="s">
        <v>150</v>
      </c>
      <c r="E115" s="202" t="s">
        <v>19</v>
      </c>
      <c r="F115" s="203" t="s">
        <v>203</v>
      </c>
      <c r="G115" s="201"/>
      <c r="H115" s="204">
        <v>8.1999999999999993</v>
      </c>
      <c r="I115" s="205"/>
      <c r="J115" s="201"/>
      <c r="K115" s="201"/>
      <c r="L115" s="206"/>
      <c r="M115" s="207"/>
      <c r="N115" s="208"/>
      <c r="O115" s="208"/>
      <c r="P115" s="208"/>
      <c r="Q115" s="208"/>
      <c r="R115" s="208"/>
      <c r="S115" s="208"/>
      <c r="T115" s="209"/>
      <c r="U115" s="10"/>
      <c r="V115" s="10"/>
      <c r="W115" s="10"/>
      <c r="X115" s="10"/>
      <c r="Y115" s="10"/>
      <c r="Z115" s="10"/>
      <c r="AA115" s="10"/>
      <c r="AB115" s="10"/>
      <c r="AC115" s="10"/>
      <c r="AD115" s="10"/>
      <c r="AE115" s="10"/>
      <c r="AT115" s="210" t="s">
        <v>150</v>
      </c>
      <c r="AU115" s="210" t="s">
        <v>72</v>
      </c>
      <c r="AV115" s="10" t="s">
        <v>81</v>
      </c>
      <c r="AW115" s="10" t="s">
        <v>33</v>
      </c>
      <c r="AX115" s="10" t="s">
        <v>72</v>
      </c>
      <c r="AY115" s="210" t="s">
        <v>146</v>
      </c>
    </row>
    <row r="116" s="11" customFormat="1">
      <c r="A116" s="11"/>
      <c r="B116" s="211"/>
      <c r="C116" s="212"/>
      <c r="D116" s="195" t="s">
        <v>150</v>
      </c>
      <c r="E116" s="213" t="s">
        <v>19</v>
      </c>
      <c r="F116" s="214" t="s">
        <v>153</v>
      </c>
      <c r="G116" s="212"/>
      <c r="H116" s="215">
        <v>38.200000000000003</v>
      </c>
      <c r="I116" s="216"/>
      <c r="J116" s="212"/>
      <c r="K116" s="212"/>
      <c r="L116" s="217"/>
      <c r="M116" s="218"/>
      <c r="N116" s="219"/>
      <c r="O116" s="219"/>
      <c r="P116" s="219"/>
      <c r="Q116" s="219"/>
      <c r="R116" s="219"/>
      <c r="S116" s="219"/>
      <c r="T116" s="220"/>
      <c r="U116" s="11"/>
      <c r="V116" s="11"/>
      <c r="W116" s="11"/>
      <c r="X116" s="11"/>
      <c r="Y116" s="11"/>
      <c r="Z116" s="11"/>
      <c r="AA116" s="11"/>
      <c r="AB116" s="11"/>
      <c r="AC116" s="11"/>
      <c r="AD116" s="11"/>
      <c r="AE116" s="11"/>
      <c r="AT116" s="221" t="s">
        <v>150</v>
      </c>
      <c r="AU116" s="221" t="s">
        <v>72</v>
      </c>
      <c r="AV116" s="11" t="s">
        <v>145</v>
      </c>
      <c r="AW116" s="11" t="s">
        <v>33</v>
      </c>
      <c r="AX116" s="11" t="s">
        <v>79</v>
      </c>
      <c r="AY116" s="221" t="s">
        <v>146</v>
      </c>
    </row>
    <row r="117" s="2" customFormat="1" ht="21.75" customHeight="1">
      <c r="A117" s="35"/>
      <c r="B117" s="36"/>
      <c r="C117" s="182" t="s">
        <v>204</v>
      </c>
      <c r="D117" s="182" t="s">
        <v>140</v>
      </c>
      <c r="E117" s="183" t="s">
        <v>205</v>
      </c>
      <c r="F117" s="184" t="s">
        <v>206</v>
      </c>
      <c r="G117" s="185" t="s">
        <v>207</v>
      </c>
      <c r="H117" s="186">
        <v>1</v>
      </c>
      <c r="I117" s="187"/>
      <c r="J117" s="188">
        <f>ROUND(I117*H117,2)</f>
        <v>0</v>
      </c>
      <c r="K117" s="184" t="s">
        <v>144</v>
      </c>
      <c r="L117" s="41"/>
      <c r="M117" s="189" t="s">
        <v>19</v>
      </c>
      <c r="N117" s="190" t="s">
        <v>43</v>
      </c>
      <c r="O117" s="81"/>
      <c r="P117" s="191">
        <f>O117*H117</f>
        <v>0</v>
      </c>
      <c r="Q117" s="191">
        <v>0</v>
      </c>
      <c r="R117" s="191">
        <f>Q117*H117</f>
        <v>0</v>
      </c>
      <c r="S117" s="191">
        <v>0</v>
      </c>
      <c r="T117" s="192">
        <f>S117*H117</f>
        <v>0</v>
      </c>
      <c r="U117" s="35"/>
      <c r="V117" s="35"/>
      <c r="W117" s="35"/>
      <c r="X117" s="35"/>
      <c r="Y117" s="35"/>
      <c r="Z117" s="35"/>
      <c r="AA117" s="35"/>
      <c r="AB117" s="35"/>
      <c r="AC117" s="35"/>
      <c r="AD117" s="35"/>
      <c r="AE117" s="35"/>
      <c r="AR117" s="193" t="s">
        <v>145</v>
      </c>
      <c r="AT117" s="193" t="s">
        <v>140</v>
      </c>
      <c r="AU117" s="193" t="s">
        <v>72</v>
      </c>
      <c r="AY117" s="14" t="s">
        <v>146</v>
      </c>
      <c r="BE117" s="194">
        <f>IF(N117="základní",J117,0)</f>
        <v>0</v>
      </c>
      <c r="BF117" s="194">
        <f>IF(N117="snížená",J117,0)</f>
        <v>0</v>
      </c>
      <c r="BG117" s="194">
        <f>IF(N117="zákl. přenesená",J117,0)</f>
        <v>0</v>
      </c>
      <c r="BH117" s="194">
        <f>IF(N117="sníž. přenesená",J117,0)</f>
        <v>0</v>
      </c>
      <c r="BI117" s="194">
        <f>IF(N117="nulová",J117,0)</f>
        <v>0</v>
      </c>
      <c r="BJ117" s="14" t="s">
        <v>79</v>
      </c>
      <c r="BK117" s="194">
        <f>ROUND(I117*H117,2)</f>
        <v>0</v>
      </c>
      <c r="BL117" s="14" t="s">
        <v>145</v>
      </c>
      <c r="BM117" s="193" t="s">
        <v>208</v>
      </c>
    </row>
    <row r="118" s="2" customFormat="1">
      <c r="A118" s="35"/>
      <c r="B118" s="36"/>
      <c r="C118" s="37"/>
      <c r="D118" s="195" t="s">
        <v>148</v>
      </c>
      <c r="E118" s="37"/>
      <c r="F118" s="196" t="s">
        <v>209</v>
      </c>
      <c r="G118" s="37"/>
      <c r="H118" s="37"/>
      <c r="I118" s="197"/>
      <c r="J118" s="37"/>
      <c r="K118" s="37"/>
      <c r="L118" s="41"/>
      <c r="M118" s="198"/>
      <c r="N118" s="199"/>
      <c r="O118" s="81"/>
      <c r="P118" s="81"/>
      <c r="Q118" s="81"/>
      <c r="R118" s="81"/>
      <c r="S118" s="81"/>
      <c r="T118" s="82"/>
      <c r="U118" s="35"/>
      <c r="V118" s="35"/>
      <c r="W118" s="35"/>
      <c r="X118" s="35"/>
      <c r="Y118" s="35"/>
      <c r="Z118" s="35"/>
      <c r="AA118" s="35"/>
      <c r="AB118" s="35"/>
      <c r="AC118" s="35"/>
      <c r="AD118" s="35"/>
      <c r="AE118" s="35"/>
      <c r="AT118" s="14" t="s">
        <v>148</v>
      </c>
      <c r="AU118" s="14" t="s">
        <v>72</v>
      </c>
    </row>
    <row r="119" s="2" customFormat="1" ht="16.5" customHeight="1">
      <c r="A119" s="35"/>
      <c r="B119" s="36"/>
      <c r="C119" s="222" t="s">
        <v>210</v>
      </c>
      <c r="D119" s="222" t="s">
        <v>184</v>
      </c>
      <c r="E119" s="223" t="s">
        <v>211</v>
      </c>
      <c r="F119" s="224" t="s">
        <v>212</v>
      </c>
      <c r="G119" s="225" t="s">
        <v>207</v>
      </c>
      <c r="H119" s="226">
        <v>1612</v>
      </c>
      <c r="I119" s="227"/>
      <c r="J119" s="228">
        <f>ROUND(I119*H119,2)</f>
        <v>0</v>
      </c>
      <c r="K119" s="224" t="s">
        <v>144</v>
      </c>
      <c r="L119" s="229"/>
      <c r="M119" s="230" t="s">
        <v>19</v>
      </c>
      <c r="N119" s="231" t="s">
        <v>43</v>
      </c>
      <c r="O119" s="81"/>
      <c r="P119" s="191">
        <f>O119*H119</f>
        <v>0</v>
      </c>
      <c r="Q119" s="191">
        <v>0.00018000000000000001</v>
      </c>
      <c r="R119" s="191">
        <f>Q119*H119</f>
        <v>0.29016000000000003</v>
      </c>
      <c r="S119" s="191">
        <v>0</v>
      </c>
      <c r="T119" s="192">
        <f>S119*H119</f>
        <v>0</v>
      </c>
      <c r="U119" s="35"/>
      <c r="V119" s="35"/>
      <c r="W119" s="35"/>
      <c r="X119" s="35"/>
      <c r="Y119" s="35"/>
      <c r="Z119" s="35"/>
      <c r="AA119" s="35"/>
      <c r="AB119" s="35"/>
      <c r="AC119" s="35"/>
      <c r="AD119" s="35"/>
      <c r="AE119" s="35"/>
      <c r="AR119" s="193" t="s">
        <v>191</v>
      </c>
      <c r="AT119" s="193" t="s">
        <v>184</v>
      </c>
      <c r="AU119" s="193" t="s">
        <v>72</v>
      </c>
      <c r="AY119" s="14" t="s">
        <v>146</v>
      </c>
      <c r="BE119" s="194">
        <f>IF(N119="základní",J119,0)</f>
        <v>0</v>
      </c>
      <c r="BF119" s="194">
        <f>IF(N119="snížená",J119,0)</f>
        <v>0</v>
      </c>
      <c r="BG119" s="194">
        <f>IF(N119="zákl. přenesená",J119,0)</f>
        <v>0</v>
      </c>
      <c r="BH119" s="194">
        <f>IF(N119="sníž. přenesená",J119,0)</f>
        <v>0</v>
      </c>
      <c r="BI119" s="194">
        <f>IF(N119="nulová",J119,0)</f>
        <v>0</v>
      </c>
      <c r="BJ119" s="14" t="s">
        <v>79</v>
      </c>
      <c r="BK119" s="194">
        <f>ROUND(I119*H119,2)</f>
        <v>0</v>
      </c>
      <c r="BL119" s="14" t="s">
        <v>145</v>
      </c>
      <c r="BM119" s="193" t="s">
        <v>213</v>
      </c>
    </row>
    <row r="120" s="2" customFormat="1">
      <c r="A120" s="35"/>
      <c r="B120" s="36"/>
      <c r="C120" s="37"/>
      <c r="D120" s="195" t="s">
        <v>148</v>
      </c>
      <c r="E120" s="37"/>
      <c r="F120" s="196" t="s">
        <v>212</v>
      </c>
      <c r="G120" s="37"/>
      <c r="H120" s="37"/>
      <c r="I120" s="197"/>
      <c r="J120" s="37"/>
      <c r="K120" s="37"/>
      <c r="L120" s="41"/>
      <c r="M120" s="198"/>
      <c r="N120" s="199"/>
      <c r="O120" s="81"/>
      <c r="P120" s="81"/>
      <c r="Q120" s="81"/>
      <c r="R120" s="81"/>
      <c r="S120" s="81"/>
      <c r="T120" s="82"/>
      <c r="U120" s="35"/>
      <c r="V120" s="35"/>
      <c r="W120" s="35"/>
      <c r="X120" s="35"/>
      <c r="Y120" s="35"/>
      <c r="Z120" s="35"/>
      <c r="AA120" s="35"/>
      <c r="AB120" s="35"/>
      <c r="AC120" s="35"/>
      <c r="AD120" s="35"/>
      <c r="AE120" s="35"/>
      <c r="AT120" s="14" t="s">
        <v>148</v>
      </c>
      <c r="AU120" s="14" t="s">
        <v>72</v>
      </c>
    </row>
    <row r="121" s="10" customFormat="1">
      <c r="A121" s="10"/>
      <c r="B121" s="200"/>
      <c r="C121" s="201"/>
      <c r="D121" s="195" t="s">
        <v>150</v>
      </c>
      <c r="E121" s="202" t="s">
        <v>19</v>
      </c>
      <c r="F121" s="203" t="s">
        <v>214</v>
      </c>
      <c r="G121" s="201"/>
      <c r="H121" s="204">
        <v>1612</v>
      </c>
      <c r="I121" s="205"/>
      <c r="J121" s="201"/>
      <c r="K121" s="201"/>
      <c r="L121" s="206"/>
      <c r="M121" s="207"/>
      <c r="N121" s="208"/>
      <c r="O121" s="208"/>
      <c r="P121" s="208"/>
      <c r="Q121" s="208"/>
      <c r="R121" s="208"/>
      <c r="S121" s="208"/>
      <c r="T121" s="209"/>
      <c r="U121" s="10"/>
      <c r="V121" s="10"/>
      <c r="W121" s="10"/>
      <c r="X121" s="10"/>
      <c r="Y121" s="10"/>
      <c r="Z121" s="10"/>
      <c r="AA121" s="10"/>
      <c r="AB121" s="10"/>
      <c r="AC121" s="10"/>
      <c r="AD121" s="10"/>
      <c r="AE121" s="10"/>
      <c r="AT121" s="210" t="s">
        <v>150</v>
      </c>
      <c r="AU121" s="210" t="s">
        <v>72</v>
      </c>
      <c r="AV121" s="10" t="s">
        <v>81</v>
      </c>
      <c r="AW121" s="10" t="s">
        <v>33</v>
      </c>
      <c r="AX121" s="10" t="s">
        <v>79</v>
      </c>
      <c r="AY121" s="210" t="s">
        <v>146</v>
      </c>
    </row>
    <row r="122" s="2" customFormat="1" ht="16.5" customHeight="1">
      <c r="A122" s="35"/>
      <c r="B122" s="36"/>
      <c r="C122" s="222" t="s">
        <v>215</v>
      </c>
      <c r="D122" s="222" t="s">
        <v>184</v>
      </c>
      <c r="E122" s="223" t="s">
        <v>216</v>
      </c>
      <c r="F122" s="224" t="s">
        <v>217</v>
      </c>
      <c r="G122" s="225" t="s">
        <v>207</v>
      </c>
      <c r="H122" s="226">
        <v>70</v>
      </c>
      <c r="I122" s="227"/>
      <c r="J122" s="228">
        <f>ROUND(I122*H122,2)</f>
        <v>0</v>
      </c>
      <c r="K122" s="224" t="s">
        <v>144</v>
      </c>
      <c r="L122" s="229"/>
      <c r="M122" s="230" t="s">
        <v>19</v>
      </c>
      <c r="N122" s="231" t="s">
        <v>43</v>
      </c>
      <c r="O122" s="81"/>
      <c r="P122" s="191">
        <f>O122*H122</f>
        <v>0</v>
      </c>
      <c r="Q122" s="191">
        <v>9.0000000000000006E-05</v>
      </c>
      <c r="R122" s="191">
        <f>Q122*H122</f>
        <v>0.0063</v>
      </c>
      <c r="S122" s="191">
        <v>0</v>
      </c>
      <c r="T122" s="192">
        <f>S122*H122</f>
        <v>0</v>
      </c>
      <c r="U122" s="35"/>
      <c r="V122" s="35"/>
      <c r="W122" s="35"/>
      <c r="X122" s="35"/>
      <c r="Y122" s="35"/>
      <c r="Z122" s="35"/>
      <c r="AA122" s="35"/>
      <c r="AB122" s="35"/>
      <c r="AC122" s="35"/>
      <c r="AD122" s="35"/>
      <c r="AE122" s="35"/>
      <c r="AR122" s="193" t="s">
        <v>191</v>
      </c>
      <c r="AT122" s="193" t="s">
        <v>184</v>
      </c>
      <c r="AU122" s="193" t="s">
        <v>72</v>
      </c>
      <c r="AY122" s="14" t="s">
        <v>146</v>
      </c>
      <c r="BE122" s="194">
        <f>IF(N122="základní",J122,0)</f>
        <v>0</v>
      </c>
      <c r="BF122" s="194">
        <f>IF(N122="snížená",J122,0)</f>
        <v>0</v>
      </c>
      <c r="BG122" s="194">
        <f>IF(N122="zákl. přenesená",J122,0)</f>
        <v>0</v>
      </c>
      <c r="BH122" s="194">
        <f>IF(N122="sníž. přenesená",J122,0)</f>
        <v>0</v>
      </c>
      <c r="BI122" s="194">
        <f>IF(N122="nulová",J122,0)</f>
        <v>0</v>
      </c>
      <c r="BJ122" s="14" t="s">
        <v>79</v>
      </c>
      <c r="BK122" s="194">
        <f>ROUND(I122*H122,2)</f>
        <v>0</v>
      </c>
      <c r="BL122" s="14" t="s">
        <v>145</v>
      </c>
      <c r="BM122" s="193" t="s">
        <v>218</v>
      </c>
    </row>
    <row r="123" s="2" customFormat="1">
      <c r="A123" s="35"/>
      <c r="B123" s="36"/>
      <c r="C123" s="37"/>
      <c r="D123" s="195" t="s">
        <v>148</v>
      </c>
      <c r="E123" s="37"/>
      <c r="F123" s="196" t="s">
        <v>217</v>
      </c>
      <c r="G123" s="37"/>
      <c r="H123" s="37"/>
      <c r="I123" s="197"/>
      <c r="J123" s="37"/>
      <c r="K123" s="37"/>
      <c r="L123" s="41"/>
      <c r="M123" s="198"/>
      <c r="N123" s="199"/>
      <c r="O123" s="81"/>
      <c r="P123" s="81"/>
      <c r="Q123" s="81"/>
      <c r="R123" s="81"/>
      <c r="S123" s="81"/>
      <c r="T123" s="82"/>
      <c r="U123" s="35"/>
      <c r="V123" s="35"/>
      <c r="W123" s="35"/>
      <c r="X123" s="35"/>
      <c r="Y123" s="35"/>
      <c r="Z123" s="35"/>
      <c r="AA123" s="35"/>
      <c r="AB123" s="35"/>
      <c r="AC123" s="35"/>
      <c r="AD123" s="35"/>
      <c r="AE123" s="35"/>
      <c r="AT123" s="14" t="s">
        <v>148</v>
      </c>
      <c r="AU123" s="14" t="s">
        <v>72</v>
      </c>
    </row>
    <row r="124" s="2" customFormat="1" ht="16.5" customHeight="1">
      <c r="A124" s="35"/>
      <c r="B124" s="36"/>
      <c r="C124" s="222" t="s">
        <v>219</v>
      </c>
      <c r="D124" s="222" t="s">
        <v>184</v>
      </c>
      <c r="E124" s="223" t="s">
        <v>220</v>
      </c>
      <c r="F124" s="224" t="s">
        <v>221</v>
      </c>
      <c r="G124" s="225" t="s">
        <v>207</v>
      </c>
      <c r="H124" s="226">
        <v>336</v>
      </c>
      <c r="I124" s="227"/>
      <c r="J124" s="228">
        <f>ROUND(I124*H124,2)</f>
        <v>0</v>
      </c>
      <c r="K124" s="224" t="s">
        <v>144</v>
      </c>
      <c r="L124" s="229"/>
      <c r="M124" s="230" t="s">
        <v>19</v>
      </c>
      <c r="N124" s="231" t="s">
        <v>43</v>
      </c>
      <c r="O124" s="81"/>
      <c r="P124" s="191">
        <f>O124*H124</f>
        <v>0</v>
      </c>
      <c r="Q124" s="191">
        <v>0.00123</v>
      </c>
      <c r="R124" s="191">
        <f>Q124*H124</f>
        <v>0.41327999999999998</v>
      </c>
      <c r="S124" s="191">
        <v>0</v>
      </c>
      <c r="T124" s="192">
        <f>S124*H124</f>
        <v>0</v>
      </c>
      <c r="U124" s="35"/>
      <c r="V124" s="35"/>
      <c r="W124" s="35"/>
      <c r="X124" s="35"/>
      <c r="Y124" s="35"/>
      <c r="Z124" s="35"/>
      <c r="AA124" s="35"/>
      <c r="AB124" s="35"/>
      <c r="AC124" s="35"/>
      <c r="AD124" s="35"/>
      <c r="AE124" s="35"/>
      <c r="AR124" s="193" t="s">
        <v>191</v>
      </c>
      <c r="AT124" s="193" t="s">
        <v>184</v>
      </c>
      <c r="AU124" s="193" t="s">
        <v>72</v>
      </c>
      <c r="AY124" s="14" t="s">
        <v>146</v>
      </c>
      <c r="BE124" s="194">
        <f>IF(N124="základní",J124,0)</f>
        <v>0</v>
      </c>
      <c r="BF124" s="194">
        <f>IF(N124="snížená",J124,0)</f>
        <v>0</v>
      </c>
      <c r="BG124" s="194">
        <f>IF(N124="zákl. přenesená",J124,0)</f>
        <v>0</v>
      </c>
      <c r="BH124" s="194">
        <f>IF(N124="sníž. přenesená",J124,0)</f>
        <v>0</v>
      </c>
      <c r="BI124" s="194">
        <f>IF(N124="nulová",J124,0)</f>
        <v>0</v>
      </c>
      <c r="BJ124" s="14" t="s">
        <v>79</v>
      </c>
      <c r="BK124" s="194">
        <f>ROUND(I124*H124,2)</f>
        <v>0</v>
      </c>
      <c r="BL124" s="14" t="s">
        <v>145</v>
      </c>
      <c r="BM124" s="193" t="s">
        <v>222</v>
      </c>
    </row>
    <row r="125" s="2" customFormat="1">
      <c r="A125" s="35"/>
      <c r="B125" s="36"/>
      <c r="C125" s="37"/>
      <c r="D125" s="195" t="s">
        <v>148</v>
      </c>
      <c r="E125" s="37"/>
      <c r="F125" s="196" t="s">
        <v>221</v>
      </c>
      <c r="G125" s="37"/>
      <c r="H125" s="37"/>
      <c r="I125" s="197"/>
      <c r="J125" s="37"/>
      <c r="K125" s="37"/>
      <c r="L125" s="41"/>
      <c r="M125" s="198"/>
      <c r="N125" s="199"/>
      <c r="O125" s="81"/>
      <c r="P125" s="81"/>
      <c r="Q125" s="81"/>
      <c r="R125" s="81"/>
      <c r="S125" s="81"/>
      <c r="T125" s="82"/>
      <c r="U125" s="35"/>
      <c r="V125" s="35"/>
      <c r="W125" s="35"/>
      <c r="X125" s="35"/>
      <c r="Y125" s="35"/>
      <c r="Z125" s="35"/>
      <c r="AA125" s="35"/>
      <c r="AB125" s="35"/>
      <c r="AC125" s="35"/>
      <c r="AD125" s="35"/>
      <c r="AE125" s="35"/>
      <c r="AT125" s="14" t="s">
        <v>148</v>
      </c>
      <c r="AU125" s="14" t="s">
        <v>72</v>
      </c>
    </row>
    <row r="126" s="10" customFormat="1">
      <c r="A126" s="10"/>
      <c r="B126" s="200"/>
      <c r="C126" s="201"/>
      <c r="D126" s="195" t="s">
        <v>150</v>
      </c>
      <c r="E126" s="202" t="s">
        <v>19</v>
      </c>
      <c r="F126" s="203" t="s">
        <v>223</v>
      </c>
      <c r="G126" s="201"/>
      <c r="H126" s="204">
        <v>336</v>
      </c>
      <c r="I126" s="205"/>
      <c r="J126" s="201"/>
      <c r="K126" s="201"/>
      <c r="L126" s="206"/>
      <c r="M126" s="207"/>
      <c r="N126" s="208"/>
      <c r="O126" s="208"/>
      <c r="P126" s="208"/>
      <c r="Q126" s="208"/>
      <c r="R126" s="208"/>
      <c r="S126" s="208"/>
      <c r="T126" s="209"/>
      <c r="U126" s="10"/>
      <c r="V126" s="10"/>
      <c r="W126" s="10"/>
      <c r="X126" s="10"/>
      <c r="Y126" s="10"/>
      <c r="Z126" s="10"/>
      <c r="AA126" s="10"/>
      <c r="AB126" s="10"/>
      <c r="AC126" s="10"/>
      <c r="AD126" s="10"/>
      <c r="AE126" s="10"/>
      <c r="AT126" s="210" t="s">
        <v>150</v>
      </c>
      <c r="AU126" s="210" t="s">
        <v>72</v>
      </c>
      <c r="AV126" s="10" t="s">
        <v>81</v>
      </c>
      <c r="AW126" s="10" t="s">
        <v>33</v>
      </c>
      <c r="AX126" s="10" t="s">
        <v>79</v>
      </c>
      <c r="AY126" s="210" t="s">
        <v>146</v>
      </c>
    </row>
    <row r="127" s="2" customFormat="1" ht="16.5" customHeight="1">
      <c r="A127" s="35"/>
      <c r="B127" s="36"/>
      <c r="C127" s="222" t="s">
        <v>224</v>
      </c>
      <c r="D127" s="222" t="s">
        <v>184</v>
      </c>
      <c r="E127" s="223" t="s">
        <v>225</v>
      </c>
      <c r="F127" s="224" t="s">
        <v>226</v>
      </c>
      <c r="G127" s="225" t="s">
        <v>207</v>
      </c>
      <c r="H127" s="226">
        <v>272</v>
      </c>
      <c r="I127" s="227"/>
      <c r="J127" s="228">
        <f>ROUND(I127*H127,2)</f>
        <v>0</v>
      </c>
      <c r="K127" s="224" t="s">
        <v>144</v>
      </c>
      <c r="L127" s="229"/>
      <c r="M127" s="230" t="s">
        <v>19</v>
      </c>
      <c r="N127" s="231" t="s">
        <v>43</v>
      </c>
      <c r="O127" s="81"/>
      <c r="P127" s="191">
        <f>O127*H127</f>
        <v>0</v>
      </c>
      <c r="Q127" s="191">
        <v>9.0000000000000006E-05</v>
      </c>
      <c r="R127" s="191">
        <f>Q127*H127</f>
        <v>0.024480000000000002</v>
      </c>
      <c r="S127" s="191">
        <v>0</v>
      </c>
      <c r="T127" s="192">
        <f>S127*H127</f>
        <v>0</v>
      </c>
      <c r="U127" s="35"/>
      <c r="V127" s="35"/>
      <c r="W127" s="35"/>
      <c r="X127" s="35"/>
      <c r="Y127" s="35"/>
      <c r="Z127" s="35"/>
      <c r="AA127" s="35"/>
      <c r="AB127" s="35"/>
      <c r="AC127" s="35"/>
      <c r="AD127" s="35"/>
      <c r="AE127" s="35"/>
      <c r="AR127" s="193" t="s">
        <v>191</v>
      </c>
      <c r="AT127" s="193" t="s">
        <v>184</v>
      </c>
      <c r="AU127" s="193" t="s">
        <v>72</v>
      </c>
      <c r="AY127" s="14" t="s">
        <v>146</v>
      </c>
      <c r="BE127" s="194">
        <f>IF(N127="základní",J127,0)</f>
        <v>0</v>
      </c>
      <c r="BF127" s="194">
        <f>IF(N127="snížená",J127,0)</f>
        <v>0</v>
      </c>
      <c r="BG127" s="194">
        <f>IF(N127="zákl. přenesená",J127,0)</f>
        <v>0</v>
      </c>
      <c r="BH127" s="194">
        <f>IF(N127="sníž. přenesená",J127,0)</f>
        <v>0</v>
      </c>
      <c r="BI127" s="194">
        <f>IF(N127="nulová",J127,0)</f>
        <v>0</v>
      </c>
      <c r="BJ127" s="14" t="s">
        <v>79</v>
      </c>
      <c r="BK127" s="194">
        <f>ROUND(I127*H127,2)</f>
        <v>0</v>
      </c>
      <c r="BL127" s="14" t="s">
        <v>145</v>
      </c>
      <c r="BM127" s="193" t="s">
        <v>227</v>
      </c>
    </row>
    <row r="128" s="2" customFormat="1">
      <c r="A128" s="35"/>
      <c r="B128" s="36"/>
      <c r="C128" s="37"/>
      <c r="D128" s="195" t="s">
        <v>148</v>
      </c>
      <c r="E128" s="37"/>
      <c r="F128" s="196" t="s">
        <v>226</v>
      </c>
      <c r="G128" s="37"/>
      <c r="H128" s="37"/>
      <c r="I128" s="197"/>
      <c r="J128" s="37"/>
      <c r="K128" s="37"/>
      <c r="L128" s="41"/>
      <c r="M128" s="198"/>
      <c r="N128" s="199"/>
      <c r="O128" s="81"/>
      <c r="P128" s="81"/>
      <c r="Q128" s="81"/>
      <c r="R128" s="81"/>
      <c r="S128" s="81"/>
      <c r="T128" s="82"/>
      <c r="U128" s="35"/>
      <c r="V128" s="35"/>
      <c r="W128" s="35"/>
      <c r="X128" s="35"/>
      <c r="Y128" s="35"/>
      <c r="Z128" s="35"/>
      <c r="AA128" s="35"/>
      <c r="AB128" s="35"/>
      <c r="AC128" s="35"/>
      <c r="AD128" s="35"/>
      <c r="AE128" s="35"/>
      <c r="AT128" s="14" t="s">
        <v>148</v>
      </c>
      <c r="AU128" s="14" t="s">
        <v>72</v>
      </c>
    </row>
    <row r="129" s="10" customFormat="1">
      <c r="A129" s="10"/>
      <c r="B129" s="200"/>
      <c r="C129" s="201"/>
      <c r="D129" s="195" t="s">
        <v>150</v>
      </c>
      <c r="E129" s="202" t="s">
        <v>19</v>
      </c>
      <c r="F129" s="203" t="s">
        <v>228</v>
      </c>
      <c r="G129" s="201"/>
      <c r="H129" s="204">
        <v>272</v>
      </c>
      <c r="I129" s="205"/>
      <c r="J129" s="201"/>
      <c r="K129" s="201"/>
      <c r="L129" s="206"/>
      <c r="M129" s="207"/>
      <c r="N129" s="208"/>
      <c r="O129" s="208"/>
      <c r="P129" s="208"/>
      <c r="Q129" s="208"/>
      <c r="R129" s="208"/>
      <c r="S129" s="208"/>
      <c r="T129" s="209"/>
      <c r="U129" s="10"/>
      <c r="V129" s="10"/>
      <c r="W129" s="10"/>
      <c r="X129" s="10"/>
      <c r="Y129" s="10"/>
      <c r="Z129" s="10"/>
      <c r="AA129" s="10"/>
      <c r="AB129" s="10"/>
      <c r="AC129" s="10"/>
      <c r="AD129" s="10"/>
      <c r="AE129" s="10"/>
      <c r="AT129" s="210" t="s">
        <v>150</v>
      </c>
      <c r="AU129" s="210" t="s">
        <v>72</v>
      </c>
      <c r="AV129" s="10" t="s">
        <v>81</v>
      </c>
      <c r="AW129" s="10" t="s">
        <v>33</v>
      </c>
      <c r="AX129" s="10" t="s">
        <v>79</v>
      </c>
      <c r="AY129" s="210" t="s">
        <v>146</v>
      </c>
    </row>
    <row r="130" s="2" customFormat="1" ht="16.5" customHeight="1">
      <c r="A130" s="35"/>
      <c r="B130" s="36"/>
      <c r="C130" s="182" t="s">
        <v>8</v>
      </c>
      <c r="D130" s="182" t="s">
        <v>140</v>
      </c>
      <c r="E130" s="183" t="s">
        <v>229</v>
      </c>
      <c r="F130" s="184" t="s">
        <v>230</v>
      </c>
      <c r="G130" s="185" t="s">
        <v>207</v>
      </c>
      <c r="H130" s="186">
        <v>320</v>
      </c>
      <c r="I130" s="187"/>
      <c r="J130" s="188">
        <f>ROUND(I130*H130,2)</f>
        <v>0</v>
      </c>
      <c r="K130" s="184" t="s">
        <v>144</v>
      </c>
      <c r="L130" s="41"/>
      <c r="M130" s="189" t="s">
        <v>19</v>
      </c>
      <c r="N130" s="190" t="s">
        <v>43</v>
      </c>
      <c r="O130" s="81"/>
      <c r="P130" s="191">
        <f>O130*H130</f>
        <v>0</v>
      </c>
      <c r="Q130" s="191">
        <v>0</v>
      </c>
      <c r="R130" s="191">
        <f>Q130*H130</f>
        <v>0</v>
      </c>
      <c r="S130" s="191">
        <v>0</v>
      </c>
      <c r="T130" s="192">
        <f>S130*H130</f>
        <v>0</v>
      </c>
      <c r="U130" s="35"/>
      <c r="V130" s="35"/>
      <c r="W130" s="35"/>
      <c r="X130" s="35"/>
      <c r="Y130" s="35"/>
      <c r="Z130" s="35"/>
      <c r="AA130" s="35"/>
      <c r="AB130" s="35"/>
      <c r="AC130" s="35"/>
      <c r="AD130" s="35"/>
      <c r="AE130" s="35"/>
      <c r="AR130" s="193" t="s">
        <v>145</v>
      </c>
      <c r="AT130" s="193" t="s">
        <v>140</v>
      </c>
      <c r="AU130" s="193" t="s">
        <v>72</v>
      </c>
      <c r="AY130" s="14" t="s">
        <v>146</v>
      </c>
      <c r="BE130" s="194">
        <f>IF(N130="základní",J130,0)</f>
        <v>0</v>
      </c>
      <c r="BF130" s="194">
        <f>IF(N130="snížená",J130,0)</f>
        <v>0</v>
      </c>
      <c r="BG130" s="194">
        <f>IF(N130="zákl. přenesená",J130,0)</f>
        <v>0</v>
      </c>
      <c r="BH130" s="194">
        <f>IF(N130="sníž. přenesená",J130,0)</f>
        <v>0</v>
      </c>
      <c r="BI130" s="194">
        <f>IF(N130="nulová",J130,0)</f>
        <v>0</v>
      </c>
      <c r="BJ130" s="14" t="s">
        <v>79</v>
      </c>
      <c r="BK130" s="194">
        <f>ROUND(I130*H130,2)</f>
        <v>0</v>
      </c>
      <c r="BL130" s="14" t="s">
        <v>145</v>
      </c>
      <c r="BM130" s="193" t="s">
        <v>231</v>
      </c>
    </row>
    <row r="131" s="2" customFormat="1">
      <c r="A131" s="35"/>
      <c r="B131" s="36"/>
      <c r="C131" s="37"/>
      <c r="D131" s="195" t="s">
        <v>148</v>
      </c>
      <c r="E131" s="37"/>
      <c r="F131" s="196" t="s">
        <v>232</v>
      </c>
      <c r="G131" s="37"/>
      <c r="H131" s="37"/>
      <c r="I131" s="197"/>
      <c r="J131" s="37"/>
      <c r="K131" s="37"/>
      <c r="L131" s="41"/>
      <c r="M131" s="198"/>
      <c r="N131" s="199"/>
      <c r="O131" s="81"/>
      <c r="P131" s="81"/>
      <c r="Q131" s="81"/>
      <c r="R131" s="81"/>
      <c r="S131" s="81"/>
      <c r="T131" s="82"/>
      <c r="U131" s="35"/>
      <c r="V131" s="35"/>
      <c r="W131" s="35"/>
      <c r="X131" s="35"/>
      <c r="Y131" s="35"/>
      <c r="Z131" s="35"/>
      <c r="AA131" s="35"/>
      <c r="AB131" s="35"/>
      <c r="AC131" s="35"/>
      <c r="AD131" s="35"/>
      <c r="AE131" s="35"/>
      <c r="AT131" s="14" t="s">
        <v>148</v>
      </c>
      <c r="AU131" s="14" t="s">
        <v>72</v>
      </c>
    </row>
    <row r="132" s="2" customFormat="1" ht="16.5" customHeight="1">
      <c r="A132" s="35"/>
      <c r="B132" s="36"/>
      <c r="C132" s="182" t="s">
        <v>233</v>
      </c>
      <c r="D132" s="182" t="s">
        <v>140</v>
      </c>
      <c r="E132" s="183" t="s">
        <v>234</v>
      </c>
      <c r="F132" s="184" t="s">
        <v>235</v>
      </c>
      <c r="G132" s="185" t="s">
        <v>207</v>
      </c>
      <c r="H132" s="186">
        <v>721</v>
      </c>
      <c r="I132" s="187"/>
      <c r="J132" s="188">
        <f>ROUND(I132*H132,2)</f>
        <v>0</v>
      </c>
      <c r="K132" s="184" t="s">
        <v>144</v>
      </c>
      <c r="L132" s="41"/>
      <c r="M132" s="189" t="s">
        <v>19</v>
      </c>
      <c r="N132" s="190" t="s">
        <v>43</v>
      </c>
      <c r="O132" s="81"/>
      <c r="P132" s="191">
        <f>O132*H132</f>
        <v>0</v>
      </c>
      <c r="Q132" s="191">
        <v>0</v>
      </c>
      <c r="R132" s="191">
        <f>Q132*H132</f>
        <v>0</v>
      </c>
      <c r="S132" s="191">
        <v>0</v>
      </c>
      <c r="T132" s="192">
        <f>S132*H132</f>
        <v>0</v>
      </c>
      <c r="U132" s="35"/>
      <c r="V132" s="35"/>
      <c r="W132" s="35"/>
      <c r="X132" s="35"/>
      <c r="Y132" s="35"/>
      <c r="Z132" s="35"/>
      <c r="AA132" s="35"/>
      <c r="AB132" s="35"/>
      <c r="AC132" s="35"/>
      <c r="AD132" s="35"/>
      <c r="AE132" s="35"/>
      <c r="AR132" s="193" t="s">
        <v>145</v>
      </c>
      <c r="AT132" s="193" t="s">
        <v>140</v>
      </c>
      <c r="AU132" s="193" t="s">
        <v>72</v>
      </c>
      <c r="AY132" s="14" t="s">
        <v>146</v>
      </c>
      <c r="BE132" s="194">
        <f>IF(N132="základní",J132,0)</f>
        <v>0</v>
      </c>
      <c r="BF132" s="194">
        <f>IF(N132="snížená",J132,0)</f>
        <v>0</v>
      </c>
      <c r="BG132" s="194">
        <f>IF(N132="zákl. přenesená",J132,0)</f>
        <v>0</v>
      </c>
      <c r="BH132" s="194">
        <f>IF(N132="sníž. přenesená",J132,0)</f>
        <v>0</v>
      </c>
      <c r="BI132" s="194">
        <f>IF(N132="nulová",J132,0)</f>
        <v>0</v>
      </c>
      <c r="BJ132" s="14" t="s">
        <v>79</v>
      </c>
      <c r="BK132" s="194">
        <f>ROUND(I132*H132,2)</f>
        <v>0</v>
      </c>
      <c r="BL132" s="14" t="s">
        <v>145</v>
      </c>
      <c r="BM132" s="193" t="s">
        <v>236</v>
      </c>
    </row>
    <row r="133" s="2" customFormat="1">
      <c r="A133" s="35"/>
      <c r="B133" s="36"/>
      <c r="C133" s="37"/>
      <c r="D133" s="195" t="s">
        <v>148</v>
      </c>
      <c r="E133" s="37"/>
      <c r="F133" s="196" t="s">
        <v>237</v>
      </c>
      <c r="G133" s="37"/>
      <c r="H133" s="37"/>
      <c r="I133" s="197"/>
      <c r="J133" s="37"/>
      <c r="K133" s="37"/>
      <c r="L133" s="41"/>
      <c r="M133" s="198"/>
      <c r="N133" s="199"/>
      <c r="O133" s="81"/>
      <c r="P133" s="81"/>
      <c r="Q133" s="81"/>
      <c r="R133" s="81"/>
      <c r="S133" s="81"/>
      <c r="T133" s="82"/>
      <c r="U133" s="35"/>
      <c r="V133" s="35"/>
      <c r="W133" s="35"/>
      <c r="X133" s="35"/>
      <c r="Y133" s="35"/>
      <c r="Z133" s="35"/>
      <c r="AA133" s="35"/>
      <c r="AB133" s="35"/>
      <c r="AC133" s="35"/>
      <c r="AD133" s="35"/>
      <c r="AE133" s="35"/>
      <c r="AT133" s="14" t="s">
        <v>148</v>
      </c>
      <c r="AU133" s="14" t="s">
        <v>72</v>
      </c>
    </row>
    <row r="134" s="2" customFormat="1" ht="21.75" customHeight="1">
      <c r="A134" s="35"/>
      <c r="B134" s="36"/>
      <c r="C134" s="182" t="s">
        <v>238</v>
      </c>
      <c r="D134" s="182" t="s">
        <v>140</v>
      </c>
      <c r="E134" s="183" t="s">
        <v>239</v>
      </c>
      <c r="F134" s="184" t="s">
        <v>240</v>
      </c>
      <c r="G134" s="185" t="s">
        <v>207</v>
      </c>
      <c r="H134" s="186">
        <v>84</v>
      </c>
      <c r="I134" s="187"/>
      <c r="J134" s="188">
        <f>ROUND(I134*H134,2)</f>
        <v>0</v>
      </c>
      <c r="K134" s="184" t="s">
        <v>144</v>
      </c>
      <c r="L134" s="41"/>
      <c r="M134" s="189" t="s">
        <v>19</v>
      </c>
      <c r="N134" s="190" t="s">
        <v>43</v>
      </c>
      <c r="O134" s="81"/>
      <c r="P134" s="191">
        <f>O134*H134</f>
        <v>0</v>
      </c>
      <c r="Q134" s="191">
        <v>0</v>
      </c>
      <c r="R134" s="191">
        <f>Q134*H134</f>
        <v>0</v>
      </c>
      <c r="S134" s="191">
        <v>0</v>
      </c>
      <c r="T134" s="192">
        <f>S134*H134</f>
        <v>0</v>
      </c>
      <c r="U134" s="35"/>
      <c r="V134" s="35"/>
      <c r="W134" s="35"/>
      <c r="X134" s="35"/>
      <c r="Y134" s="35"/>
      <c r="Z134" s="35"/>
      <c r="AA134" s="35"/>
      <c r="AB134" s="35"/>
      <c r="AC134" s="35"/>
      <c r="AD134" s="35"/>
      <c r="AE134" s="35"/>
      <c r="AR134" s="193" t="s">
        <v>145</v>
      </c>
      <c r="AT134" s="193" t="s">
        <v>140</v>
      </c>
      <c r="AU134" s="193" t="s">
        <v>72</v>
      </c>
      <c r="AY134" s="14" t="s">
        <v>146</v>
      </c>
      <c r="BE134" s="194">
        <f>IF(N134="základní",J134,0)</f>
        <v>0</v>
      </c>
      <c r="BF134" s="194">
        <f>IF(N134="snížená",J134,0)</f>
        <v>0</v>
      </c>
      <c r="BG134" s="194">
        <f>IF(N134="zákl. přenesená",J134,0)</f>
        <v>0</v>
      </c>
      <c r="BH134" s="194">
        <f>IF(N134="sníž. přenesená",J134,0)</f>
        <v>0</v>
      </c>
      <c r="BI134" s="194">
        <f>IF(N134="nulová",J134,0)</f>
        <v>0</v>
      </c>
      <c r="BJ134" s="14" t="s">
        <v>79</v>
      </c>
      <c r="BK134" s="194">
        <f>ROUND(I134*H134,2)</f>
        <v>0</v>
      </c>
      <c r="BL134" s="14" t="s">
        <v>145</v>
      </c>
      <c r="BM134" s="193" t="s">
        <v>241</v>
      </c>
    </row>
    <row r="135" s="2" customFormat="1">
      <c r="A135" s="35"/>
      <c r="B135" s="36"/>
      <c r="C135" s="37"/>
      <c r="D135" s="195" t="s">
        <v>148</v>
      </c>
      <c r="E135" s="37"/>
      <c r="F135" s="196" t="s">
        <v>242</v>
      </c>
      <c r="G135" s="37"/>
      <c r="H135" s="37"/>
      <c r="I135" s="197"/>
      <c r="J135" s="37"/>
      <c r="K135" s="37"/>
      <c r="L135" s="41"/>
      <c r="M135" s="198"/>
      <c r="N135" s="199"/>
      <c r="O135" s="81"/>
      <c r="P135" s="81"/>
      <c r="Q135" s="81"/>
      <c r="R135" s="81"/>
      <c r="S135" s="81"/>
      <c r="T135" s="82"/>
      <c r="U135" s="35"/>
      <c r="V135" s="35"/>
      <c r="W135" s="35"/>
      <c r="X135" s="35"/>
      <c r="Y135" s="35"/>
      <c r="Z135" s="35"/>
      <c r="AA135" s="35"/>
      <c r="AB135" s="35"/>
      <c r="AC135" s="35"/>
      <c r="AD135" s="35"/>
      <c r="AE135" s="35"/>
      <c r="AT135" s="14" t="s">
        <v>148</v>
      </c>
      <c r="AU135" s="14" t="s">
        <v>72</v>
      </c>
    </row>
    <row r="136" s="2" customFormat="1" ht="16.5" customHeight="1">
      <c r="A136" s="35"/>
      <c r="B136" s="36"/>
      <c r="C136" s="182" t="s">
        <v>243</v>
      </c>
      <c r="D136" s="182" t="s">
        <v>140</v>
      </c>
      <c r="E136" s="183" t="s">
        <v>244</v>
      </c>
      <c r="F136" s="184" t="s">
        <v>245</v>
      </c>
      <c r="G136" s="185" t="s">
        <v>207</v>
      </c>
      <c r="H136" s="186">
        <v>68</v>
      </c>
      <c r="I136" s="187"/>
      <c r="J136" s="188">
        <f>ROUND(I136*H136,2)</f>
        <v>0</v>
      </c>
      <c r="K136" s="184" t="s">
        <v>144</v>
      </c>
      <c r="L136" s="41"/>
      <c r="M136" s="189" t="s">
        <v>19</v>
      </c>
      <c r="N136" s="190" t="s">
        <v>43</v>
      </c>
      <c r="O136" s="81"/>
      <c r="P136" s="191">
        <f>O136*H136</f>
        <v>0</v>
      </c>
      <c r="Q136" s="191">
        <v>0</v>
      </c>
      <c r="R136" s="191">
        <f>Q136*H136</f>
        <v>0</v>
      </c>
      <c r="S136" s="191">
        <v>0</v>
      </c>
      <c r="T136" s="192">
        <f>S136*H136</f>
        <v>0</v>
      </c>
      <c r="U136" s="35"/>
      <c r="V136" s="35"/>
      <c r="W136" s="35"/>
      <c r="X136" s="35"/>
      <c r="Y136" s="35"/>
      <c r="Z136" s="35"/>
      <c r="AA136" s="35"/>
      <c r="AB136" s="35"/>
      <c r="AC136" s="35"/>
      <c r="AD136" s="35"/>
      <c r="AE136" s="35"/>
      <c r="AR136" s="193" t="s">
        <v>145</v>
      </c>
      <c r="AT136" s="193" t="s">
        <v>140</v>
      </c>
      <c r="AU136" s="193" t="s">
        <v>72</v>
      </c>
      <c r="AY136" s="14" t="s">
        <v>146</v>
      </c>
      <c r="BE136" s="194">
        <f>IF(N136="základní",J136,0)</f>
        <v>0</v>
      </c>
      <c r="BF136" s="194">
        <f>IF(N136="snížená",J136,0)</f>
        <v>0</v>
      </c>
      <c r="BG136" s="194">
        <f>IF(N136="zákl. přenesená",J136,0)</f>
        <v>0</v>
      </c>
      <c r="BH136" s="194">
        <f>IF(N136="sníž. přenesená",J136,0)</f>
        <v>0</v>
      </c>
      <c r="BI136" s="194">
        <f>IF(N136="nulová",J136,0)</f>
        <v>0</v>
      </c>
      <c r="BJ136" s="14" t="s">
        <v>79</v>
      </c>
      <c r="BK136" s="194">
        <f>ROUND(I136*H136,2)</f>
        <v>0</v>
      </c>
      <c r="BL136" s="14" t="s">
        <v>145</v>
      </c>
      <c r="BM136" s="193" t="s">
        <v>246</v>
      </c>
    </row>
    <row r="137" s="2" customFormat="1">
      <c r="A137" s="35"/>
      <c r="B137" s="36"/>
      <c r="C137" s="37"/>
      <c r="D137" s="195" t="s">
        <v>148</v>
      </c>
      <c r="E137" s="37"/>
      <c r="F137" s="196" t="s">
        <v>247</v>
      </c>
      <c r="G137" s="37"/>
      <c r="H137" s="37"/>
      <c r="I137" s="197"/>
      <c r="J137" s="37"/>
      <c r="K137" s="37"/>
      <c r="L137" s="41"/>
      <c r="M137" s="198"/>
      <c r="N137" s="199"/>
      <c r="O137" s="81"/>
      <c r="P137" s="81"/>
      <c r="Q137" s="81"/>
      <c r="R137" s="81"/>
      <c r="S137" s="81"/>
      <c r="T137" s="82"/>
      <c r="U137" s="35"/>
      <c r="V137" s="35"/>
      <c r="W137" s="35"/>
      <c r="X137" s="35"/>
      <c r="Y137" s="35"/>
      <c r="Z137" s="35"/>
      <c r="AA137" s="35"/>
      <c r="AB137" s="35"/>
      <c r="AC137" s="35"/>
      <c r="AD137" s="35"/>
      <c r="AE137" s="35"/>
      <c r="AT137" s="14" t="s">
        <v>148</v>
      </c>
      <c r="AU137" s="14" t="s">
        <v>72</v>
      </c>
    </row>
    <row r="138" s="10" customFormat="1">
      <c r="A138" s="10"/>
      <c r="B138" s="200"/>
      <c r="C138" s="201"/>
      <c r="D138" s="195" t="s">
        <v>150</v>
      </c>
      <c r="E138" s="202" t="s">
        <v>19</v>
      </c>
      <c r="F138" s="203" t="s">
        <v>248</v>
      </c>
      <c r="G138" s="201"/>
      <c r="H138" s="204">
        <v>68</v>
      </c>
      <c r="I138" s="205"/>
      <c r="J138" s="201"/>
      <c r="K138" s="201"/>
      <c r="L138" s="206"/>
      <c r="M138" s="207"/>
      <c r="N138" s="208"/>
      <c r="O138" s="208"/>
      <c r="P138" s="208"/>
      <c r="Q138" s="208"/>
      <c r="R138" s="208"/>
      <c r="S138" s="208"/>
      <c r="T138" s="209"/>
      <c r="U138" s="10"/>
      <c r="V138" s="10"/>
      <c r="W138" s="10"/>
      <c r="X138" s="10"/>
      <c r="Y138" s="10"/>
      <c r="Z138" s="10"/>
      <c r="AA138" s="10"/>
      <c r="AB138" s="10"/>
      <c r="AC138" s="10"/>
      <c r="AD138" s="10"/>
      <c r="AE138" s="10"/>
      <c r="AT138" s="210" t="s">
        <v>150</v>
      </c>
      <c r="AU138" s="210" t="s">
        <v>72</v>
      </c>
      <c r="AV138" s="10" t="s">
        <v>81</v>
      </c>
      <c r="AW138" s="10" t="s">
        <v>33</v>
      </c>
      <c r="AX138" s="10" t="s">
        <v>79</v>
      </c>
      <c r="AY138" s="210" t="s">
        <v>146</v>
      </c>
    </row>
    <row r="139" s="2" customFormat="1" ht="16.5" customHeight="1">
      <c r="A139" s="35"/>
      <c r="B139" s="36"/>
      <c r="C139" s="182" t="s">
        <v>249</v>
      </c>
      <c r="D139" s="182" t="s">
        <v>140</v>
      </c>
      <c r="E139" s="183" t="s">
        <v>250</v>
      </c>
      <c r="F139" s="184" t="s">
        <v>251</v>
      </c>
      <c r="G139" s="185" t="s">
        <v>252</v>
      </c>
      <c r="H139" s="186">
        <v>40</v>
      </c>
      <c r="I139" s="187"/>
      <c r="J139" s="188">
        <f>ROUND(I139*H139,2)</f>
        <v>0</v>
      </c>
      <c r="K139" s="184" t="s">
        <v>144</v>
      </c>
      <c r="L139" s="41"/>
      <c r="M139" s="189" t="s">
        <v>19</v>
      </c>
      <c r="N139" s="190" t="s">
        <v>43</v>
      </c>
      <c r="O139" s="81"/>
      <c r="P139" s="191">
        <f>O139*H139</f>
        <v>0</v>
      </c>
      <c r="Q139" s="191">
        <v>0</v>
      </c>
      <c r="R139" s="191">
        <f>Q139*H139</f>
        <v>0</v>
      </c>
      <c r="S139" s="191">
        <v>0</v>
      </c>
      <c r="T139" s="192">
        <f>S139*H139</f>
        <v>0</v>
      </c>
      <c r="U139" s="35"/>
      <c r="V139" s="35"/>
      <c r="W139" s="35"/>
      <c r="X139" s="35"/>
      <c r="Y139" s="35"/>
      <c r="Z139" s="35"/>
      <c r="AA139" s="35"/>
      <c r="AB139" s="35"/>
      <c r="AC139" s="35"/>
      <c r="AD139" s="35"/>
      <c r="AE139" s="35"/>
      <c r="AR139" s="193" t="s">
        <v>145</v>
      </c>
      <c r="AT139" s="193" t="s">
        <v>140</v>
      </c>
      <c r="AU139" s="193" t="s">
        <v>72</v>
      </c>
      <c r="AY139" s="14" t="s">
        <v>146</v>
      </c>
      <c r="BE139" s="194">
        <f>IF(N139="základní",J139,0)</f>
        <v>0</v>
      </c>
      <c r="BF139" s="194">
        <f>IF(N139="snížená",J139,0)</f>
        <v>0</v>
      </c>
      <c r="BG139" s="194">
        <f>IF(N139="zákl. přenesená",J139,0)</f>
        <v>0</v>
      </c>
      <c r="BH139" s="194">
        <f>IF(N139="sníž. přenesená",J139,0)</f>
        <v>0</v>
      </c>
      <c r="BI139" s="194">
        <f>IF(N139="nulová",J139,0)</f>
        <v>0</v>
      </c>
      <c r="BJ139" s="14" t="s">
        <v>79</v>
      </c>
      <c r="BK139" s="194">
        <f>ROUND(I139*H139,2)</f>
        <v>0</v>
      </c>
      <c r="BL139" s="14" t="s">
        <v>145</v>
      </c>
      <c r="BM139" s="193" t="s">
        <v>253</v>
      </c>
    </row>
    <row r="140" s="2" customFormat="1">
      <c r="A140" s="35"/>
      <c r="B140" s="36"/>
      <c r="C140" s="37"/>
      <c r="D140" s="195" t="s">
        <v>148</v>
      </c>
      <c r="E140" s="37"/>
      <c r="F140" s="196" t="s">
        <v>254</v>
      </c>
      <c r="G140" s="37"/>
      <c r="H140" s="37"/>
      <c r="I140" s="197"/>
      <c r="J140" s="37"/>
      <c r="K140" s="37"/>
      <c r="L140" s="41"/>
      <c r="M140" s="198"/>
      <c r="N140" s="199"/>
      <c r="O140" s="81"/>
      <c r="P140" s="81"/>
      <c r="Q140" s="81"/>
      <c r="R140" s="81"/>
      <c r="S140" s="81"/>
      <c r="T140" s="82"/>
      <c r="U140" s="35"/>
      <c r="V140" s="35"/>
      <c r="W140" s="35"/>
      <c r="X140" s="35"/>
      <c r="Y140" s="35"/>
      <c r="Z140" s="35"/>
      <c r="AA140" s="35"/>
      <c r="AB140" s="35"/>
      <c r="AC140" s="35"/>
      <c r="AD140" s="35"/>
      <c r="AE140" s="35"/>
      <c r="AT140" s="14" t="s">
        <v>148</v>
      </c>
      <c r="AU140" s="14" t="s">
        <v>72</v>
      </c>
    </row>
    <row r="141" s="2" customFormat="1" ht="16.5" customHeight="1">
      <c r="A141" s="35"/>
      <c r="B141" s="36"/>
      <c r="C141" s="182" t="s">
        <v>255</v>
      </c>
      <c r="D141" s="182" t="s">
        <v>140</v>
      </c>
      <c r="E141" s="183" t="s">
        <v>256</v>
      </c>
      <c r="F141" s="184" t="s">
        <v>257</v>
      </c>
      <c r="G141" s="185" t="s">
        <v>207</v>
      </c>
      <c r="H141" s="186">
        <v>12</v>
      </c>
      <c r="I141" s="187"/>
      <c r="J141" s="188">
        <f>ROUND(I141*H141,2)</f>
        <v>0</v>
      </c>
      <c r="K141" s="184" t="s">
        <v>144</v>
      </c>
      <c r="L141" s="41"/>
      <c r="M141" s="189" t="s">
        <v>19</v>
      </c>
      <c r="N141" s="190" t="s">
        <v>43</v>
      </c>
      <c r="O141" s="81"/>
      <c r="P141" s="191">
        <f>O141*H141</f>
        <v>0</v>
      </c>
      <c r="Q141" s="191">
        <v>0</v>
      </c>
      <c r="R141" s="191">
        <f>Q141*H141</f>
        <v>0</v>
      </c>
      <c r="S141" s="191">
        <v>0</v>
      </c>
      <c r="T141" s="192">
        <f>S141*H141</f>
        <v>0</v>
      </c>
      <c r="U141" s="35"/>
      <c r="V141" s="35"/>
      <c r="W141" s="35"/>
      <c r="X141" s="35"/>
      <c r="Y141" s="35"/>
      <c r="Z141" s="35"/>
      <c r="AA141" s="35"/>
      <c r="AB141" s="35"/>
      <c r="AC141" s="35"/>
      <c r="AD141" s="35"/>
      <c r="AE141" s="35"/>
      <c r="AR141" s="193" t="s">
        <v>145</v>
      </c>
      <c r="AT141" s="193" t="s">
        <v>140</v>
      </c>
      <c r="AU141" s="193" t="s">
        <v>72</v>
      </c>
      <c r="AY141" s="14" t="s">
        <v>146</v>
      </c>
      <c r="BE141" s="194">
        <f>IF(N141="základní",J141,0)</f>
        <v>0</v>
      </c>
      <c r="BF141" s="194">
        <f>IF(N141="snížená",J141,0)</f>
        <v>0</v>
      </c>
      <c r="BG141" s="194">
        <f>IF(N141="zákl. přenesená",J141,0)</f>
        <v>0</v>
      </c>
      <c r="BH141" s="194">
        <f>IF(N141="sníž. přenesená",J141,0)</f>
        <v>0</v>
      </c>
      <c r="BI141" s="194">
        <f>IF(N141="nulová",J141,0)</f>
        <v>0</v>
      </c>
      <c r="BJ141" s="14" t="s">
        <v>79</v>
      </c>
      <c r="BK141" s="194">
        <f>ROUND(I141*H141,2)</f>
        <v>0</v>
      </c>
      <c r="BL141" s="14" t="s">
        <v>145</v>
      </c>
      <c r="BM141" s="193" t="s">
        <v>258</v>
      </c>
    </row>
    <row r="142" s="2" customFormat="1">
      <c r="A142" s="35"/>
      <c r="B142" s="36"/>
      <c r="C142" s="37"/>
      <c r="D142" s="195" t="s">
        <v>148</v>
      </c>
      <c r="E142" s="37"/>
      <c r="F142" s="196" t="s">
        <v>259</v>
      </c>
      <c r="G142" s="37"/>
      <c r="H142" s="37"/>
      <c r="I142" s="197"/>
      <c r="J142" s="37"/>
      <c r="K142" s="37"/>
      <c r="L142" s="41"/>
      <c r="M142" s="198"/>
      <c r="N142" s="199"/>
      <c r="O142" s="81"/>
      <c r="P142" s="81"/>
      <c r="Q142" s="81"/>
      <c r="R142" s="81"/>
      <c r="S142" s="81"/>
      <c r="T142" s="82"/>
      <c r="U142" s="35"/>
      <c r="V142" s="35"/>
      <c r="W142" s="35"/>
      <c r="X142" s="35"/>
      <c r="Y142" s="35"/>
      <c r="Z142" s="35"/>
      <c r="AA142" s="35"/>
      <c r="AB142" s="35"/>
      <c r="AC142" s="35"/>
      <c r="AD142" s="35"/>
      <c r="AE142" s="35"/>
      <c r="AT142" s="14" t="s">
        <v>148</v>
      </c>
      <c r="AU142" s="14" t="s">
        <v>72</v>
      </c>
    </row>
    <row r="143" s="2" customFormat="1">
      <c r="A143" s="35"/>
      <c r="B143" s="36"/>
      <c r="C143" s="37"/>
      <c r="D143" s="195" t="s">
        <v>260</v>
      </c>
      <c r="E143" s="37"/>
      <c r="F143" s="232" t="s">
        <v>261</v>
      </c>
      <c r="G143" s="37"/>
      <c r="H143" s="37"/>
      <c r="I143" s="197"/>
      <c r="J143" s="37"/>
      <c r="K143" s="37"/>
      <c r="L143" s="41"/>
      <c r="M143" s="198"/>
      <c r="N143" s="199"/>
      <c r="O143" s="81"/>
      <c r="P143" s="81"/>
      <c r="Q143" s="81"/>
      <c r="R143" s="81"/>
      <c r="S143" s="81"/>
      <c r="T143" s="82"/>
      <c r="U143" s="35"/>
      <c r="V143" s="35"/>
      <c r="W143" s="35"/>
      <c r="X143" s="35"/>
      <c r="Y143" s="35"/>
      <c r="Z143" s="35"/>
      <c r="AA143" s="35"/>
      <c r="AB143" s="35"/>
      <c r="AC143" s="35"/>
      <c r="AD143" s="35"/>
      <c r="AE143" s="35"/>
      <c r="AT143" s="14" t="s">
        <v>260</v>
      </c>
      <c r="AU143" s="14" t="s">
        <v>72</v>
      </c>
    </row>
    <row r="144" s="2" customFormat="1" ht="16.5" customHeight="1">
      <c r="A144" s="35"/>
      <c r="B144" s="36"/>
      <c r="C144" s="182" t="s">
        <v>7</v>
      </c>
      <c r="D144" s="182" t="s">
        <v>140</v>
      </c>
      <c r="E144" s="183" t="s">
        <v>262</v>
      </c>
      <c r="F144" s="184" t="s">
        <v>263</v>
      </c>
      <c r="G144" s="185" t="s">
        <v>264</v>
      </c>
      <c r="H144" s="186">
        <v>12</v>
      </c>
      <c r="I144" s="187"/>
      <c r="J144" s="188">
        <f>ROUND(I144*H144,2)</f>
        <v>0</v>
      </c>
      <c r="K144" s="184" t="s">
        <v>144</v>
      </c>
      <c r="L144" s="41"/>
      <c r="M144" s="189" t="s">
        <v>19</v>
      </c>
      <c r="N144" s="190" t="s">
        <v>43</v>
      </c>
      <c r="O144" s="81"/>
      <c r="P144" s="191">
        <f>O144*H144</f>
        <v>0</v>
      </c>
      <c r="Q144" s="191">
        <v>0</v>
      </c>
      <c r="R144" s="191">
        <f>Q144*H144</f>
        <v>0</v>
      </c>
      <c r="S144" s="191">
        <v>0</v>
      </c>
      <c r="T144" s="192">
        <f>S144*H144</f>
        <v>0</v>
      </c>
      <c r="U144" s="35"/>
      <c r="V144" s="35"/>
      <c r="W144" s="35"/>
      <c r="X144" s="35"/>
      <c r="Y144" s="35"/>
      <c r="Z144" s="35"/>
      <c r="AA144" s="35"/>
      <c r="AB144" s="35"/>
      <c r="AC144" s="35"/>
      <c r="AD144" s="35"/>
      <c r="AE144" s="35"/>
      <c r="AR144" s="193" t="s">
        <v>145</v>
      </c>
      <c r="AT144" s="193" t="s">
        <v>140</v>
      </c>
      <c r="AU144" s="193" t="s">
        <v>72</v>
      </c>
      <c r="AY144" s="14" t="s">
        <v>146</v>
      </c>
      <c r="BE144" s="194">
        <f>IF(N144="základní",J144,0)</f>
        <v>0</v>
      </c>
      <c r="BF144" s="194">
        <f>IF(N144="snížená",J144,0)</f>
        <v>0</v>
      </c>
      <c r="BG144" s="194">
        <f>IF(N144="zákl. přenesená",J144,0)</f>
        <v>0</v>
      </c>
      <c r="BH144" s="194">
        <f>IF(N144="sníž. přenesená",J144,0)</f>
        <v>0</v>
      </c>
      <c r="BI144" s="194">
        <f>IF(N144="nulová",J144,0)</f>
        <v>0</v>
      </c>
      <c r="BJ144" s="14" t="s">
        <v>79</v>
      </c>
      <c r="BK144" s="194">
        <f>ROUND(I144*H144,2)</f>
        <v>0</v>
      </c>
      <c r="BL144" s="14" t="s">
        <v>145</v>
      </c>
      <c r="BM144" s="193" t="s">
        <v>265</v>
      </c>
    </row>
    <row r="145" s="2" customFormat="1">
      <c r="A145" s="35"/>
      <c r="B145" s="36"/>
      <c r="C145" s="37"/>
      <c r="D145" s="195" t="s">
        <v>148</v>
      </c>
      <c r="E145" s="37"/>
      <c r="F145" s="196" t="s">
        <v>266</v>
      </c>
      <c r="G145" s="37"/>
      <c r="H145" s="37"/>
      <c r="I145" s="197"/>
      <c r="J145" s="37"/>
      <c r="K145" s="37"/>
      <c r="L145" s="41"/>
      <c r="M145" s="198"/>
      <c r="N145" s="199"/>
      <c r="O145" s="81"/>
      <c r="P145" s="81"/>
      <c r="Q145" s="81"/>
      <c r="R145" s="81"/>
      <c r="S145" s="81"/>
      <c r="T145" s="82"/>
      <c r="U145" s="35"/>
      <c r="V145" s="35"/>
      <c r="W145" s="35"/>
      <c r="X145" s="35"/>
      <c r="Y145" s="35"/>
      <c r="Z145" s="35"/>
      <c r="AA145" s="35"/>
      <c r="AB145" s="35"/>
      <c r="AC145" s="35"/>
      <c r="AD145" s="35"/>
      <c r="AE145" s="35"/>
      <c r="AT145" s="14" t="s">
        <v>148</v>
      </c>
      <c r="AU145" s="14" t="s">
        <v>72</v>
      </c>
    </row>
    <row r="146" s="2" customFormat="1" ht="16.5" customHeight="1">
      <c r="A146" s="35"/>
      <c r="B146" s="36"/>
      <c r="C146" s="182" t="s">
        <v>267</v>
      </c>
      <c r="D146" s="182" t="s">
        <v>140</v>
      </c>
      <c r="E146" s="183" t="s">
        <v>268</v>
      </c>
      <c r="F146" s="184" t="s">
        <v>269</v>
      </c>
      <c r="G146" s="185" t="s">
        <v>252</v>
      </c>
      <c r="H146" s="186">
        <v>1900</v>
      </c>
      <c r="I146" s="187"/>
      <c r="J146" s="188">
        <f>ROUND(I146*H146,2)</f>
        <v>0</v>
      </c>
      <c r="K146" s="184" t="s">
        <v>144</v>
      </c>
      <c r="L146" s="41"/>
      <c r="M146" s="189" t="s">
        <v>19</v>
      </c>
      <c r="N146" s="190" t="s">
        <v>43</v>
      </c>
      <c r="O146" s="81"/>
      <c r="P146" s="191">
        <f>O146*H146</f>
        <v>0</v>
      </c>
      <c r="Q146" s="191">
        <v>0</v>
      </c>
      <c r="R146" s="191">
        <f>Q146*H146</f>
        <v>0</v>
      </c>
      <c r="S146" s="191">
        <v>0</v>
      </c>
      <c r="T146" s="192">
        <f>S146*H146</f>
        <v>0</v>
      </c>
      <c r="U146" s="35"/>
      <c r="V146" s="35"/>
      <c r="W146" s="35"/>
      <c r="X146" s="35"/>
      <c r="Y146" s="35"/>
      <c r="Z146" s="35"/>
      <c r="AA146" s="35"/>
      <c r="AB146" s="35"/>
      <c r="AC146" s="35"/>
      <c r="AD146" s="35"/>
      <c r="AE146" s="35"/>
      <c r="AR146" s="193" t="s">
        <v>145</v>
      </c>
      <c r="AT146" s="193" t="s">
        <v>140</v>
      </c>
      <c r="AU146" s="193" t="s">
        <v>72</v>
      </c>
      <c r="AY146" s="14" t="s">
        <v>146</v>
      </c>
      <c r="BE146" s="194">
        <f>IF(N146="základní",J146,0)</f>
        <v>0</v>
      </c>
      <c r="BF146" s="194">
        <f>IF(N146="snížená",J146,0)</f>
        <v>0</v>
      </c>
      <c r="BG146" s="194">
        <f>IF(N146="zákl. přenesená",J146,0)</f>
        <v>0</v>
      </c>
      <c r="BH146" s="194">
        <f>IF(N146="sníž. přenesená",J146,0)</f>
        <v>0</v>
      </c>
      <c r="BI146" s="194">
        <f>IF(N146="nulová",J146,0)</f>
        <v>0</v>
      </c>
      <c r="BJ146" s="14" t="s">
        <v>79</v>
      </c>
      <c r="BK146" s="194">
        <f>ROUND(I146*H146,2)</f>
        <v>0</v>
      </c>
      <c r="BL146" s="14" t="s">
        <v>145</v>
      </c>
      <c r="BM146" s="193" t="s">
        <v>270</v>
      </c>
    </row>
    <row r="147" s="2" customFormat="1">
      <c r="A147" s="35"/>
      <c r="B147" s="36"/>
      <c r="C147" s="37"/>
      <c r="D147" s="195" t="s">
        <v>148</v>
      </c>
      <c r="E147" s="37"/>
      <c r="F147" s="196" t="s">
        <v>271</v>
      </c>
      <c r="G147" s="37"/>
      <c r="H147" s="37"/>
      <c r="I147" s="197"/>
      <c r="J147" s="37"/>
      <c r="K147" s="37"/>
      <c r="L147" s="41"/>
      <c r="M147" s="198"/>
      <c r="N147" s="199"/>
      <c r="O147" s="81"/>
      <c r="P147" s="81"/>
      <c r="Q147" s="81"/>
      <c r="R147" s="81"/>
      <c r="S147" s="81"/>
      <c r="T147" s="82"/>
      <c r="U147" s="35"/>
      <c r="V147" s="35"/>
      <c r="W147" s="35"/>
      <c r="X147" s="35"/>
      <c r="Y147" s="35"/>
      <c r="Z147" s="35"/>
      <c r="AA147" s="35"/>
      <c r="AB147" s="35"/>
      <c r="AC147" s="35"/>
      <c r="AD147" s="35"/>
      <c r="AE147" s="35"/>
      <c r="AT147" s="14" t="s">
        <v>148</v>
      </c>
      <c r="AU147" s="14" t="s">
        <v>72</v>
      </c>
    </row>
    <row r="148" s="10" customFormat="1">
      <c r="A148" s="10"/>
      <c r="B148" s="200"/>
      <c r="C148" s="201"/>
      <c r="D148" s="195" t="s">
        <v>150</v>
      </c>
      <c r="E148" s="202" t="s">
        <v>19</v>
      </c>
      <c r="F148" s="203" t="s">
        <v>272</v>
      </c>
      <c r="G148" s="201"/>
      <c r="H148" s="204">
        <v>1900</v>
      </c>
      <c r="I148" s="205"/>
      <c r="J148" s="201"/>
      <c r="K148" s="201"/>
      <c r="L148" s="206"/>
      <c r="M148" s="207"/>
      <c r="N148" s="208"/>
      <c r="O148" s="208"/>
      <c r="P148" s="208"/>
      <c r="Q148" s="208"/>
      <c r="R148" s="208"/>
      <c r="S148" s="208"/>
      <c r="T148" s="209"/>
      <c r="U148" s="10"/>
      <c r="V148" s="10"/>
      <c r="W148" s="10"/>
      <c r="X148" s="10"/>
      <c r="Y148" s="10"/>
      <c r="Z148" s="10"/>
      <c r="AA148" s="10"/>
      <c r="AB148" s="10"/>
      <c r="AC148" s="10"/>
      <c r="AD148" s="10"/>
      <c r="AE148" s="10"/>
      <c r="AT148" s="210" t="s">
        <v>150</v>
      </c>
      <c r="AU148" s="210" t="s">
        <v>72</v>
      </c>
      <c r="AV148" s="10" t="s">
        <v>81</v>
      </c>
      <c r="AW148" s="10" t="s">
        <v>33</v>
      </c>
      <c r="AX148" s="10" t="s">
        <v>79</v>
      </c>
      <c r="AY148" s="210" t="s">
        <v>146</v>
      </c>
    </row>
    <row r="149" s="2" customFormat="1" ht="16.5" customHeight="1">
      <c r="A149" s="35"/>
      <c r="B149" s="36"/>
      <c r="C149" s="182" t="s">
        <v>273</v>
      </c>
      <c r="D149" s="182" t="s">
        <v>140</v>
      </c>
      <c r="E149" s="183" t="s">
        <v>274</v>
      </c>
      <c r="F149" s="184" t="s">
        <v>275</v>
      </c>
      <c r="G149" s="185" t="s">
        <v>252</v>
      </c>
      <c r="H149" s="186">
        <v>1900</v>
      </c>
      <c r="I149" s="187"/>
      <c r="J149" s="188">
        <f>ROUND(I149*H149,2)</f>
        <v>0</v>
      </c>
      <c r="K149" s="184" t="s">
        <v>144</v>
      </c>
      <c r="L149" s="41"/>
      <c r="M149" s="189" t="s">
        <v>19</v>
      </c>
      <c r="N149" s="190" t="s">
        <v>43</v>
      </c>
      <c r="O149" s="81"/>
      <c r="P149" s="191">
        <f>O149*H149</f>
        <v>0</v>
      </c>
      <c r="Q149" s="191">
        <v>0</v>
      </c>
      <c r="R149" s="191">
        <f>Q149*H149</f>
        <v>0</v>
      </c>
      <c r="S149" s="191">
        <v>0</v>
      </c>
      <c r="T149" s="192">
        <f>S149*H149</f>
        <v>0</v>
      </c>
      <c r="U149" s="35"/>
      <c r="V149" s="35"/>
      <c r="W149" s="35"/>
      <c r="X149" s="35"/>
      <c r="Y149" s="35"/>
      <c r="Z149" s="35"/>
      <c r="AA149" s="35"/>
      <c r="AB149" s="35"/>
      <c r="AC149" s="35"/>
      <c r="AD149" s="35"/>
      <c r="AE149" s="35"/>
      <c r="AR149" s="193" t="s">
        <v>145</v>
      </c>
      <c r="AT149" s="193" t="s">
        <v>140</v>
      </c>
      <c r="AU149" s="193" t="s">
        <v>72</v>
      </c>
      <c r="AY149" s="14" t="s">
        <v>146</v>
      </c>
      <c r="BE149" s="194">
        <f>IF(N149="základní",J149,0)</f>
        <v>0</v>
      </c>
      <c r="BF149" s="194">
        <f>IF(N149="snížená",J149,0)</f>
        <v>0</v>
      </c>
      <c r="BG149" s="194">
        <f>IF(N149="zákl. přenesená",J149,0)</f>
        <v>0</v>
      </c>
      <c r="BH149" s="194">
        <f>IF(N149="sníž. přenesená",J149,0)</f>
        <v>0</v>
      </c>
      <c r="BI149" s="194">
        <f>IF(N149="nulová",J149,0)</f>
        <v>0</v>
      </c>
      <c r="BJ149" s="14" t="s">
        <v>79</v>
      </c>
      <c r="BK149" s="194">
        <f>ROUND(I149*H149,2)</f>
        <v>0</v>
      </c>
      <c r="BL149" s="14" t="s">
        <v>145</v>
      </c>
      <c r="BM149" s="193" t="s">
        <v>276</v>
      </c>
    </row>
    <row r="150" s="2" customFormat="1">
      <c r="A150" s="35"/>
      <c r="B150" s="36"/>
      <c r="C150" s="37"/>
      <c r="D150" s="195" t="s">
        <v>148</v>
      </c>
      <c r="E150" s="37"/>
      <c r="F150" s="196" t="s">
        <v>277</v>
      </c>
      <c r="G150" s="37"/>
      <c r="H150" s="37"/>
      <c r="I150" s="197"/>
      <c r="J150" s="37"/>
      <c r="K150" s="37"/>
      <c r="L150" s="41"/>
      <c r="M150" s="198"/>
      <c r="N150" s="199"/>
      <c r="O150" s="81"/>
      <c r="P150" s="81"/>
      <c r="Q150" s="81"/>
      <c r="R150" s="81"/>
      <c r="S150" s="81"/>
      <c r="T150" s="82"/>
      <c r="U150" s="35"/>
      <c r="V150" s="35"/>
      <c r="W150" s="35"/>
      <c r="X150" s="35"/>
      <c r="Y150" s="35"/>
      <c r="Z150" s="35"/>
      <c r="AA150" s="35"/>
      <c r="AB150" s="35"/>
      <c r="AC150" s="35"/>
      <c r="AD150" s="35"/>
      <c r="AE150" s="35"/>
      <c r="AT150" s="14" t="s">
        <v>148</v>
      </c>
      <c r="AU150" s="14" t="s">
        <v>72</v>
      </c>
    </row>
    <row r="151" s="10" customFormat="1">
      <c r="A151" s="10"/>
      <c r="B151" s="200"/>
      <c r="C151" s="201"/>
      <c r="D151" s="195" t="s">
        <v>150</v>
      </c>
      <c r="E151" s="202" t="s">
        <v>19</v>
      </c>
      <c r="F151" s="203" t="s">
        <v>272</v>
      </c>
      <c r="G151" s="201"/>
      <c r="H151" s="204">
        <v>1900</v>
      </c>
      <c r="I151" s="205"/>
      <c r="J151" s="201"/>
      <c r="K151" s="201"/>
      <c r="L151" s="206"/>
      <c r="M151" s="207"/>
      <c r="N151" s="208"/>
      <c r="O151" s="208"/>
      <c r="P151" s="208"/>
      <c r="Q151" s="208"/>
      <c r="R151" s="208"/>
      <c r="S151" s="208"/>
      <c r="T151" s="209"/>
      <c r="U151" s="10"/>
      <c r="V151" s="10"/>
      <c r="W151" s="10"/>
      <c r="X151" s="10"/>
      <c r="Y151" s="10"/>
      <c r="Z151" s="10"/>
      <c r="AA151" s="10"/>
      <c r="AB151" s="10"/>
      <c r="AC151" s="10"/>
      <c r="AD151" s="10"/>
      <c r="AE151" s="10"/>
      <c r="AT151" s="210" t="s">
        <v>150</v>
      </c>
      <c r="AU151" s="210" t="s">
        <v>72</v>
      </c>
      <c r="AV151" s="10" t="s">
        <v>81</v>
      </c>
      <c r="AW151" s="10" t="s">
        <v>33</v>
      </c>
      <c r="AX151" s="10" t="s">
        <v>79</v>
      </c>
      <c r="AY151" s="210" t="s">
        <v>146</v>
      </c>
    </row>
    <row r="152" s="2" customFormat="1" ht="16.5" customHeight="1">
      <c r="A152" s="35"/>
      <c r="B152" s="36"/>
      <c r="C152" s="182" t="s">
        <v>278</v>
      </c>
      <c r="D152" s="182" t="s">
        <v>140</v>
      </c>
      <c r="E152" s="183" t="s">
        <v>279</v>
      </c>
      <c r="F152" s="184" t="s">
        <v>280</v>
      </c>
      <c r="G152" s="185" t="s">
        <v>168</v>
      </c>
      <c r="H152" s="186">
        <v>0.90000000000000002</v>
      </c>
      <c r="I152" s="187"/>
      <c r="J152" s="188">
        <f>ROUND(I152*H152,2)</f>
        <v>0</v>
      </c>
      <c r="K152" s="184" t="s">
        <v>144</v>
      </c>
      <c r="L152" s="41"/>
      <c r="M152" s="189" t="s">
        <v>19</v>
      </c>
      <c r="N152" s="190" t="s">
        <v>43</v>
      </c>
      <c r="O152" s="81"/>
      <c r="P152" s="191">
        <f>O152*H152</f>
        <v>0</v>
      </c>
      <c r="Q152" s="191">
        <v>0</v>
      </c>
      <c r="R152" s="191">
        <f>Q152*H152</f>
        <v>0</v>
      </c>
      <c r="S152" s="191">
        <v>0</v>
      </c>
      <c r="T152" s="192">
        <f>S152*H152</f>
        <v>0</v>
      </c>
      <c r="U152" s="35"/>
      <c r="V152" s="35"/>
      <c r="W152" s="35"/>
      <c r="X152" s="35"/>
      <c r="Y152" s="35"/>
      <c r="Z152" s="35"/>
      <c r="AA152" s="35"/>
      <c r="AB152" s="35"/>
      <c r="AC152" s="35"/>
      <c r="AD152" s="35"/>
      <c r="AE152" s="35"/>
      <c r="AR152" s="193" t="s">
        <v>145</v>
      </c>
      <c r="AT152" s="193" t="s">
        <v>140</v>
      </c>
      <c r="AU152" s="193" t="s">
        <v>72</v>
      </c>
      <c r="AY152" s="14" t="s">
        <v>146</v>
      </c>
      <c r="BE152" s="194">
        <f>IF(N152="základní",J152,0)</f>
        <v>0</v>
      </c>
      <c r="BF152" s="194">
        <f>IF(N152="snížená",J152,0)</f>
        <v>0</v>
      </c>
      <c r="BG152" s="194">
        <f>IF(N152="zákl. přenesená",J152,0)</f>
        <v>0</v>
      </c>
      <c r="BH152" s="194">
        <f>IF(N152="sníž. přenesená",J152,0)</f>
        <v>0</v>
      </c>
      <c r="BI152" s="194">
        <f>IF(N152="nulová",J152,0)</f>
        <v>0</v>
      </c>
      <c r="BJ152" s="14" t="s">
        <v>79</v>
      </c>
      <c r="BK152" s="194">
        <f>ROUND(I152*H152,2)</f>
        <v>0</v>
      </c>
      <c r="BL152" s="14" t="s">
        <v>145</v>
      </c>
      <c r="BM152" s="193" t="s">
        <v>281</v>
      </c>
    </row>
    <row r="153" s="2" customFormat="1">
      <c r="A153" s="35"/>
      <c r="B153" s="36"/>
      <c r="C153" s="37"/>
      <c r="D153" s="195" t="s">
        <v>148</v>
      </c>
      <c r="E153" s="37"/>
      <c r="F153" s="196" t="s">
        <v>282</v>
      </c>
      <c r="G153" s="37"/>
      <c r="H153" s="37"/>
      <c r="I153" s="197"/>
      <c r="J153" s="37"/>
      <c r="K153" s="37"/>
      <c r="L153" s="41"/>
      <c r="M153" s="198"/>
      <c r="N153" s="199"/>
      <c r="O153" s="81"/>
      <c r="P153" s="81"/>
      <c r="Q153" s="81"/>
      <c r="R153" s="81"/>
      <c r="S153" s="81"/>
      <c r="T153" s="82"/>
      <c r="U153" s="35"/>
      <c r="V153" s="35"/>
      <c r="W153" s="35"/>
      <c r="X153" s="35"/>
      <c r="Y153" s="35"/>
      <c r="Z153" s="35"/>
      <c r="AA153" s="35"/>
      <c r="AB153" s="35"/>
      <c r="AC153" s="35"/>
      <c r="AD153" s="35"/>
      <c r="AE153" s="35"/>
      <c r="AT153" s="14" t="s">
        <v>148</v>
      </c>
      <c r="AU153" s="14" t="s">
        <v>72</v>
      </c>
    </row>
    <row r="154" s="2" customFormat="1">
      <c r="A154" s="35"/>
      <c r="B154" s="36"/>
      <c r="C154" s="37"/>
      <c r="D154" s="195" t="s">
        <v>260</v>
      </c>
      <c r="E154" s="37"/>
      <c r="F154" s="232" t="s">
        <v>283</v>
      </c>
      <c r="G154" s="37"/>
      <c r="H154" s="37"/>
      <c r="I154" s="197"/>
      <c r="J154" s="37"/>
      <c r="K154" s="37"/>
      <c r="L154" s="41"/>
      <c r="M154" s="198"/>
      <c r="N154" s="199"/>
      <c r="O154" s="81"/>
      <c r="P154" s="81"/>
      <c r="Q154" s="81"/>
      <c r="R154" s="81"/>
      <c r="S154" s="81"/>
      <c r="T154" s="82"/>
      <c r="U154" s="35"/>
      <c r="V154" s="35"/>
      <c r="W154" s="35"/>
      <c r="X154" s="35"/>
      <c r="Y154" s="35"/>
      <c r="Z154" s="35"/>
      <c r="AA154" s="35"/>
      <c r="AB154" s="35"/>
      <c r="AC154" s="35"/>
      <c r="AD154" s="35"/>
      <c r="AE154" s="35"/>
      <c r="AT154" s="14" t="s">
        <v>260</v>
      </c>
      <c r="AU154" s="14" t="s">
        <v>72</v>
      </c>
    </row>
    <row r="155" s="2" customFormat="1" ht="16.5" customHeight="1">
      <c r="A155" s="35"/>
      <c r="B155" s="36"/>
      <c r="C155" s="182" t="s">
        <v>284</v>
      </c>
      <c r="D155" s="182" t="s">
        <v>140</v>
      </c>
      <c r="E155" s="183" t="s">
        <v>285</v>
      </c>
      <c r="F155" s="184" t="s">
        <v>286</v>
      </c>
      <c r="G155" s="185" t="s">
        <v>207</v>
      </c>
      <c r="H155" s="186">
        <v>212</v>
      </c>
      <c r="I155" s="187"/>
      <c r="J155" s="188">
        <f>ROUND(I155*H155,2)</f>
        <v>0</v>
      </c>
      <c r="K155" s="184" t="s">
        <v>144</v>
      </c>
      <c r="L155" s="41"/>
      <c r="M155" s="189" t="s">
        <v>19</v>
      </c>
      <c r="N155" s="190" t="s">
        <v>43</v>
      </c>
      <c r="O155" s="81"/>
      <c r="P155" s="191">
        <f>O155*H155</f>
        <v>0</v>
      </c>
      <c r="Q155" s="191">
        <v>0</v>
      </c>
      <c r="R155" s="191">
        <f>Q155*H155</f>
        <v>0</v>
      </c>
      <c r="S155" s="191">
        <v>0</v>
      </c>
      <c r="T155" s="192">
        <f>S155*H155</f>
        <v>0</v>
      </c>
      <c r="U155" s="35"/>
      <c r="V155" s="35"/>
      <c r="W155" s="35"/>
      <c r="X155" s="35"/>
      <c r="Y155" s="35"/>
      <c r="Z155" s="35"/>
      <c r="AA155" s="35"/>
      <c r="AB155" s="35"/>
      <c r="AC155" s="35"/>
      <c r="AD155" s="35"/>
      <c r="AE155" s="35"/>
      <c r="AR155" s="193" t="s">
        <v>145</v>
      </c>
      <c r="AT155" s="193" t="s">
        <v>140</v>
      </c>
      <c r="AU155" s="193" t="s">
        <v>72</v>
      </c>
      <c r="AY155" s="14" t="s">
        <v>146</v>
      </c>
      <c r="BE155" s="194">
        <f>IF(N155="základní",J155,0)</f>
        <v>0</v>
      </c>
      <c r="BF155" s="194">
        <f>IF(N155="snížená",J155,0)</f>
        <v>0</v>
      </c>
      <c r="BG155" s="194">
        <f>IF(N155="zákl. přenesená",J155,0)</f>
        <v>0</v>
      </c>
      <c r="BH155" s="194">
        <f>IF(N155="sníž. přenesená",J155,0)</f>
        <v>0</v>
      </c>
      <c r="BI155" s="194">
        <f>IF(N155="nulová",J155,0)</f>
        <v>0</v>
      </c>
      <c r="BJ155" s="14" t="s">
        <v>79</v>
      </c>
      <c r="BK155" s="194">
        <f>ROUND(I155*H155,2)</f>
        <v>0</v>
      </c>
      <c r="BL155" s="14" t="s">
        <v>145</v>
      </c>
      <c r="BM155" s="193" t="s">
        <v>287</v>
      </c>
    </row>
    <row r="156" s="2" customFormat="1">
      <c r="A156" s="35"/>
      <c r="B156" s="36"/>
      <c r="C156" s="37"/>
      <c r="D156" s="195" t="s">
        <v>148</v>
      </c>
      <c r="E156" s="37"/>
      <c r="F156" s="196" t="s">
        <v>288</v>
      </c>
      <c r="G156" s="37"/>
      <c r="H156" s="37"/>
      <c r="I156" s="197"/>
      <c r="J156" s="37"/>
      <c r="K156" s="37"/>
      <c r="L156" s="41"/>
      <c r="M156" s="198"/>
      <c r="N156" s="199"/>
      <c r="O156" s="81"/>
      <c r="P156" s="81"/>
      <c r="Q156" s="81"/>
      <c r="R156" s="81"/>
      <c r="S156" s="81"/>
      <c r="T156" s="82"/>
      <c r="U156" s="35"/>
      <c r="V156" s="35"/>
      <c r="W156" s="35"/>
      <c r="X156" s="35"/>
      <c r="Y156" s="35"/>
      <c r="Z156" s="35"/>
      <c r="AA156" s="35"/>
      <c r="AB156" s="35"/>
      <c r="AC156" s="35"/>
      <c r="AD156" s="35"/>
      <c r="AE156" s="35"/>
      <c r="AT156" s="14" t="s">
        <v>148</v>
      </c>
      <c r="AU156" s="14" t="s">
        <v>72</v>
      </c>
    </row>
    <row r="157" s="2" customFormat="1" ht="16.5" customHeight="1">
      <c r="A157" s="35"/>
      <c r="B157" s="36"/>
      <c r="C157" s="182" t="s">
        <v>289</v>
      </c>
      <c r="D157" s="182" t="s">
        <v>140</v>
      </c>
      <c r="E157" s="183" t="s">
        <v>290</v>
      </c>
      <c r="F157" s="184" t="s">
        <v>291</v>
      </c>
      <c r="G157" s="185" t="s">
        <v>252</v>
      </c>
      <c r="H157" s="186">
        <v>37</v>
      </c>
      <c r="I157" s="187"/>
      <c r="J157" s="188">
        <f>ROUND(I157*H157,2)</f>
        <v>0</v>
      </c>
      <c r="K157" s="184" t="s">
        <v>144</v>
      </c>
      <c r="L157" s="41"/>
      <c r="M157" s="189" t="s">
        <v>19</v>
      </c>
      <c r="N157" s="190" t="s">
        <v>43</v>
      </c>
      <c r="O157" s="81"/>
      <c r="P157" s="191">
        <f>O157*H157</f>
        <v>0</v>
      </c>
      <c r="Q157" s="191">
        <v>0</v>
      </c>
      <c r="R157" s="191">
        <f>Q157*H157</f>
        <v>0</v>
      </c>
      <c r="S157" s="191">
        <v>0</v>
      </c>
      <c r="T157" s="192">
        <f>S157*H157</f>
        <v>0</v>
      </c>
      <c r="U157" s="35"/>
      <c r="V157" s="35"/>
      <c r="W157" s="35"/>
      <c r="X157" s="35"/>
      <c r="Y157" s="35"/>
      <c r="Z157" s="35"/>
      <c r="AA157" s="35"/>
      <c r="AB157" s="35"/>
      <c r="AC157" s="35"/>
      <c r="AD157" s="35"/>
      <c r="AE157" s="35"/>
      <c r="AR157" s="193" t="s">
        <v>145</v>
      </c>
      <c r="AT157" s="193" t="s">
        <v>140</v>
      </c>
      <c r="AU157" s="193" t="s">
        <v>72</v>
      </c>
      <c r="AY157" s="14" t="s">
        <v>146</v>
      </c>
      <c r="BE157" s="194">
        <f>IF(N157="základní",J157,0)</f>
        <v>0</v>
      </c>
      <c r="BF157" s="194">
        <f>IF(N157="snížená",J157,0)</f>
        <v>0</v>
      </c>
      <c r="BG157" s="194">
        <f>IF(N157="zákl. přenesená",J157,0)</f>
        <v>0</v>
      </c>
      <c r="BH157" s="194">
        <f>IF(N157="sníž. přenesená",J157,0)</f>
        <v>0</v>
      </c>
      <c r="BI157" s="194">
        <f>IF(N157="nulová",J157,0)</f>
        <v>0</v>
      </c>
      <c r="BJ157" s="14" t="s">
        <v>79</v>
      </c>
      <c r="BK157" s="194">
        <f>ROUND(I157*H157,2)</f>
        <v>0</v>
      </c>
      <c r="BL157" s="14" t="s">
        <v>145</v>
      </c>
      <c r="BM157" s="193" t="s">
        <v>292</v>
      </c>
    </row>
    <row r="158" s="2" customFormat="1">
      <c r="A158" s="35"/>
      <c r="B158" s="36"/>
      <c r="C158" s="37"/>
      <c r="D158" s="195" t="s">
        <v>148</v>
      </c>
      <c r="E158" s="37"/>
      <c r="F158" s="196" t="s">
        <v>293</v>
      </c>
      <c r="G158" s="37"/>
      <c r="H158" s="37"/>
      <c r="I158" s="197"/>
      <c r="J158" s="37"/>
      <c r="K158" s="37"/>
      <c r="L158" s="41"/>
      <c r="M158" s="198"/>
      <c r="N158" s="199"/>
      <c r="O158" s="81"/>
      <c r="P158" s="81"/>
      <c r="Q158" s="81"/>
      <c r="R158" s="81"/>
      <c r="S158" s="81"/>
      <c r="T158" s="82"/>
      <c r="U158" s="35"/>
      <c r="V158" s="35"/>
      <c r="W158" s="35"/>
      <c r="X158" s="35"/>
      <c r="Y158" s="35"/>
      <c r="Z158" s="35"/>
      <c r="AA158" s="35"/>
      <c r="AB158" s="35"/>
      <c r="AC158" s="35"/>
      <c r="AD158" s="35"/>
      <c r="AE158" s="35"/>
      <c r="AT158" s="14" t="s">
        <v>148</v>
      </c>
      <c r="AU158" s="14" t="s">
        <v>72</v>
      </c>
    </row>
    <row r="159" s="2" customFormat="1" ht="16.5" customHeight="1">
      <c r="A159" s="35"/>
      <c r="B159" s="36"/>
      <c r="C159" s="182" t="s">
        <v>294</v>
      </c>
      <c r="D159" s="182" t="s">
        <v>140</v>
      </c>
      <c r="E159" s="183" t="s">
        <v>295</v>
      </c>
      <c r="F159" s="184" t="s">
        <v>296</v>
      </c>
      <c r="G159" s="185" t="s">
        <v>143</v>
      </c>
      <c r="H159" s="186">
        <v>35</v>
      </c>
      <c r="I159" s="187"/>
      <c r="J159" s="188">
        <f>ROUND(I159*H159,2)</f>
        <v>0</v>
      </c>
      <c r="K159" s="184" t="s">
        <v>144</v>
      </c>
      <c r="L159" s="41"/>
      <c r="M159" s="189" t="s">
        <v>19</v>
      </c>
      <c r="N159" s="190" t="s">
        <v>43</v>
      </c>
      <c r="O159" s="81"/>
      <c r="P159" s="191">
        <f>O159*H159</f>
        <v>0</v>
      </c>
      <c r="Q159" s="191">
        <v>0</v>
      </c>
      <c r="R159" s="191">
        <f>Q159*H159</f>
        <v>0</v>
      </c>
      <c r="S159" s="191">
        <v>0</v>
      </c>
      <c r="T159" s="192">
        <f>S159*H159</f>
        <v>0</v>
      </c>
      <c r="U159" s="35"/>
      <c r="V159" s="35"/>
      <c r="W159" s="35"/>
      <c r="X159" s="35"/>
      <c r="Y159" s="35"/>
      <c r="Z159" s="35"/>
      <c r="AA159" s="35"/>
      <c r="AB159" s="35"/>
      <c r="AC159" s="35"/>
      <c r="AD159" s="35"/>
      <c r="AE159" s="35"/>
      <c r="AR159" s="193" t="s">
        <v>145</v>
      </c>
      <c r="AT159" s="193" t="s">
        <v>140</v>
      </c>
      <c r="AU159" s="193" t="s">
        <v>72</v>
      </c>
      <c r="AY159" s="14" t="s">
        <v>146</v>
      </c>
      <c r="BE159" s="194">
        <f>IF(N159="základní",J159,0)</f>
        <v>0</v>
      </c>
      <c r="BF159" s="194">
        <f>IF(N159="snížená",J159,0)</f>
        <v>0</v>
      </c>
      <c r="BG159" s="194">
        <f>IF(N159="zákl. přenesená",J159,0)</f>
        <v>0</v>
      </c>
      <c r="BH159" s="194">
        <f>IF(N159="sníž. přenesená",J159,0)</f>
        <v>0</v>
      </c>
      <c r="BI159" s="194">
        <f>IF(N159="nulová",J159,0)</f>
        <v>0</v>
      </c>
      <c r="BJ159" s="14" t="s">
        <v>79</v>
      </c>
      <c r="BK159" s="194">
        <f>ROUND(I159*H159,2)</f>
        <v>0</v>
      </c>
      <c r="BL159" s="14" t="s">
        <v>145</v>
      </c>
      <c r="BM159" s="193" t="s">
        <v>297</v>
      </c>
    </row>
    <row r="160" s="2" customFormat="1">
      <c r="A160" s="35"/>
      <c r="B160" s="36"/>
      <c r="C160" s="37"/>
      <c r="D160" s="195" t="s">
        <v>148</v>
      </c>
      <c r="E160" s="37"/>
      <c r="F160" s="196" t="s">
        <v>298</v>
      </c>
      <c r="G160" s="37"/>
      <c r="H160" s="37"/>
      <c r="I160" s="197"/>
      <c r="J160" s="37"/>
      <c r="K160" s="37"/>
      <c r="L160" s="41"/>
      <c r="M160" s="198"/>
      <c r="N160" s="199"/>
      <c r="O160" s="81"/>
      <c r="P160" s="81"/>
      <c r="Q160" s="81"/>
      <c r="R160" s="81"/>
      <c r="S160" s="81"/>
      <c r="T160" s="82"/>
      <c r="U160" s="35"/>
      <c r="V160" s="35"/>
      <c r="W160" s="35"/>
      <c r="X160" s="35"/>
      <c r="Y160" s="35"/>
      <c r="Z160" s="35"/>
      <c r="AA160" s="35"/>
      <c r="AB160" s="35"/>
      <c r="AC160" s="35"/>
      <c r="AD160" s="35"/>
      <c r="AE160" s="35"/>
      <c r="AT160" s="14" t="s">
        <v>148</v>
      </c>
      <c r="AU160" s="14" t="s">
        <v>72</v>
      </c>
    </row>
    <row r="161" s="10" customFormat="1">
      <c r="A161" s="10"/>
      <c r="B161" s="200"/>
      <c r="C161" s="201"/>
      <c r="D161" s="195" t="s">
        <v>150</v>
      </c>
      <c r="E161" s="202" t="s">
        <v>19</v>
      </c>
      <c r="F161" s="203" t="s">
        <v>299</v>
      </c>
      <c r="G161" s="201"/>
      <c r="H161" s="204">
        <v>35</v>
      </c>
      <c r="I161" s="205"/>
      <c r="J161" s="201"/>
      <c r="K161" s="201"/>
      <c r="L161" s="206"/>
      <c r="M161" s="207"/>
      <c r="N161" s="208"/>
      <c r="O161" s="208"/>
      <c r="P161" s="208"/>
      <c r="Q161" s="208"/>
      <c r="R161" s="208"/>
      <c r="S161" s="208"/>
      <c r="T161" s="209"/>
      <c r="U161" s="10"/>
      <c r="V161" s="10"/>
      <c r="W161" s="10"/>
      <c r="X161" s="10"/>
      <c r="Y161" s="10"/>
      <c r="Z161" s="10"/>
      <c r="AA161" s="10"/>
      <c r="AB161" s="10"/>
      <c r="AC161" s="10"/>
      <c r="AD161" s="10"/>
      <c r="AE161" s="10"/>
      <c r="AT161" s="210" t="s">
        <v>150</v>
      </c>
      <c r="AU161" s="210" t="s">
        <v>72</v>
      </c>
      <c r="AV161" s="10" t="s">
        <v>81</v>
      </c>
      <c r="AW161" s="10" t="s">
        <v>33</v>
      </c>
      <c r="AX161" s="10" t="s">
        <v>79</v>
      </c>
      <c r="AY161" s="210" t="s">
        <v>146</v>
      </c>
    </row>
    <row r="162" s="2" customFormat="1" ht="16.5" customHeight="1">
      <c r="A162" s="35"/>
      <c r="B162" s="36"/>
      <c r="C162" s="222" t="s">
        <v>300</v>
      </c>
      <c r="D162" s="222" t="s">
        <v>184</v>
      </c>
      <c r="E162" s="223" t="s">
        <v>301</v>
      </c>
      <c r="F162" s="224" t="s">
        <v>302</v>
      </c>
      <c r="G162" s="225" t="s">
        <v>187</v>
      </c>
      <c r="H162" s="226">
        <v>5</v>
      </c>
      <c r="I162" s="227"/>
      <c r="J162" s="228">
        <f>ROUND(I162*H162,2)</f>
        <v>0</v>
      </c>
      <c r="K162" s="224" t="s">
        <v>144</v>
      </c>
      <c r="L162" s="229"/>
      <c r="M162" s="230" t="s">
        <v>19</v>
      </c>
      <c r="N162" s="231" t="s">
        <v>43</v>
      </c>
      <c r="O162" s="81"/>
      <c r="P162" s="191">
        <f>O162*H162</f>
        <v>0</v>
      </c>
      <c r="Q162" s="191">
        <v>1</v>
      </c>
      <c r="R162" s="191">
        <f>Q162*H162</f>
        <v>5</v>
      </c>
      <c r="S162" s="191">
        <v>0</v>
      </c>
      <c r="T162" s="192">
        <f>S162*H162</f>
        <v>0</v>
      </c>
      <c r="U162" s="35"/>
      <c r="V162" s="35"/>
      <c r="W162" s="35"/>
      <c r="X162" s="35"/>
      <c r="Y162" s="35"/>
      <c r="Z162" s="35"/>
      <c r="AA162" s="35"/>
      <c r="AB162" s="35"/>
      <c r="AC162" s="35"/>
      <c r="AD162" s="35"/>
      <c r="AE162" s="35"/>
      <c r="AR162" s="193" t="s">
        <v>191</v>
      </c>
      <c r="AT162" s="193" t="s">
        <v>184</v>
      </c>
      <c r="AU162" s="193" t="s">
        <v>72</v>
      </c>
      <c r="AY162" s="14" t="s">
        <v>146</v>
      </c>
      <c r="BE162" s="194">
        <f>IF(N162="základní",J162,0)</f>
        <v>0</v>
      </c>
      <c r="BF162" s="194">
        <f>IF(N162="snížená",J162,0)</f>
        <v>0</v>
      </c>
      <c r="BG162" s="194">
        <f>IF(N162="zákl. přenesená",J162,0)</f>
        <v>0</v>
      </c>
      <c r="BH162" s="194">
        <f>IF(N162="sníž. přenesená",J162,0)</f>
        <v>0</v>
      </c>
      <c r="BI162" s="194">
        <f>IF(N162="nulová",J162,0)</f>
        <v>0</v>
      </c>
      <c r="BJ162" s="14" t="s">
        <v>79</v>
      </c>
      <c r="BK162" s="194">
        <f>ROUND(I162*H162,2)</f>
        <v>0</v>
      </c>
      <c r="BL162" s="14" t="s">
        <v>145</v>
      </c>
      <c r="BM162" s="193" t="s">
        <v>303</v>
      </c>
    </row>
    <row r="163" s="2" customFormat="1">
      <c r="A163" s="35"/>
      <c r="B163" s="36"/>
      <c r="C163" s="37"/>
      <c r="D163" s="195" t="s">
        <v>148</v>
      </c>
      <c r="E163" s="37"/>
      <c r="F163" s="196" t="s">
        <v>302</v>
      </c>
      <c r="G163" s="37"/>
      <c r="H163" s="37"/>
      <c r="I163" s="197"/>
      <c r="J163" s="37"/>
      <c r="K163" s="37"/>
      <c r="L163" s="41"/>
      <c r="M163" s="198"/>
      <c r="N163" s="199"/>
      <c r="O163" s="81"/>
      <c r="P163" s="81"/>
      <c r="Q163" s="81"/>
      <c r="R163" s="81"/>
      <c r="S163" s="81"/>
      <c r="T163" s="82"/>
      <c r="U163" s="35"/>
      <c r="V163" s="35"/>
      <c r="W163" s="35"/>
      <c r="X163" s="35"/>
      <c r="Y163" s="35"/>
      <c r="Z163" s="35"/>
      <c r="AA163" s="35"/>
      <c r="AB163" s="35"/>
      <c r="AC163" s="35"/>
      <c r="AD163" s="35"/>
      <c r="AE163" s="35"/>
      <c r="AT163" s="14" t="s">
        <v>148</v>
      </c>
      <c r="AU163" s="14" t="s">
        <v>72</v>
      </c>
    </row>
    <row r="164" s="2" customFormat="1" ht="16.5" customHeight="1">
      <c r="A164" s="35"/>
      <c r="B164" s="36"/>
      <c r="C164" s="182" t="s">
        <v>304</v>
      </c>
      <c r="D164" s="182" t="s">
        <v>140</v>
      </c>
      <c r="E164" s="183" t="s">
        <v>305</v>
      </c>
      <c r="F164" s="184" t="s">
        <v>306</v>
      </c>
      <c r="G164" s="185" t="s">
        <v>252</v>
      </c>
      <c r="H164" s="186">
        <v>175</v>
      </c>
      <c r="I164" s="187"/>
      <c r="J164" s="188">
        <f>ROUND(I164*H164,2)</f>
        <v>0</v>
      </c>
      <c r="K164" s="184" t="s">
        <v>144</v>
      </c>
      <c r="L164" s="41"/>
      <c r="M164" s="189" t="s">
        <v>19</v>
      </c>
      <c r="N164" s="190" t="s">
        <v>43</v>
      </c>
      <c r="O164" s="81"/>
      <c r="P164" s="191">
        <f>O164*H164</f>
        <v>0</v>
      </c>
      <c r="Q164" s="191">
        <v>0</v>
      </c>
      <c r="R164" s="191">
        <f>Q164*H164</f>
        <v>0</v>
      </c>
      <c r="S164" s="191">
        <v>0</v>
      </c>
      <c r="T164" s="192">
        <f>S164*H164</f>
        <v>0</v>
      </c>
      <c r="U164" s="35"/>
      <c r="V164" s="35"/>
      <c r="W164" s="35"/>
      <c r="X164" s="35"/>
      <c r="Y164" s="35"/>
      <c r="Z164" s="35"/>
      <c r="AA164" s="35"/>
      <c r="AB164" s="35"/>
      <c r="AC164" s="35"/>
      <c r="AD164" s="35"/>
      <c r="AE164" s="35"/>
      <c r="AR164" s="193" t="s">
        <v>145</v>
      </c>
      <c r="AT164" s="193" t="s">
        <v>140</v>
      </c>
      <c r="AU164" s="193" t="s">
        <v>72</v>
      </c>
      <c r="AY164" s="14" t="s">
        <v>146</v>
      </c>
      <c r="BE164" s="194">
        <f>IF(N164="základní",J164,0)</f>
        <v>0</v>
      </c>
      <c r="BF164" s="194">
        <f>IF(N164="snížená",J164,0)</f>
        <v>0</v>
      </c>
      <c r="BG164" s="194">
        <f>IF(N164="zákl. přenesená",J164,0)</f>
        <v>0</v>
      </c>
      <c r="BH164" s="194">
        <f>IF(N164="sníž. přenesená",J164,0)</f>
        <v>0</v>
      </c>
      <c r="BI164" s="194">
        <f>IF(N164="nulová",J164,0)</f>
        <v>0</v>
      </c>
      <c r="BJ164" s="14" t="s">
        <v>79</v>
      </c>
      <c r="BK164" s="194">
        <f>ROUND(I164*H164,2)</f>
        <v>0</v>
      </c>
      <c r="BL164" s="14" t="s">
        <v>145</v>
      </c>
      <c r="BM164" s="193" t="s">
        <v>307</v>
      </c>
    </row>
    <row r="165" s="2" customFormat="1">
      <c r="A165" s="35"/>
      <c r="B165" s="36"/>
      <c r="C165" s="37"/>
      <c r="D165" s="195" t="s">
        <v>148</v>
      </c>
      <c r="E165" s="37"/>
      <c r="F165" s="196" t="s">
        <v>308</v>
      </c>
      <c r="G165" s="37"/>
      <c r="H165" s="37"/>
      <c r="I165" s="197"/>
      <c r="J165" s="37"/>
      <c r="K165" s="37"/>
      <c r="L165" s="41"/>
      <c r="M165" s="198"/>
      <c r="N165" s="199"/>
      <c r="O165" s="81"/>
      <c r="P165" s="81"/>
      <c r="Q165" s="81"/>
      <c r="R165" s="81"/>
      <c r="S165" s="81"/>
      <c r="T165" s="82"/>
      <c r="U165" s="35"/>
      <c r="V165" s="35"/>
      <c r="W165" s="35"/>
      <c r="X165" s="35"/>
      <c r="Y165" s="35"/>
      <c r="Z165" s="35"/>
      <c r="AA165" s="35"/>
      <c r="AB165" s="35"/>
      <c r="AC165" s="35"/>
      <c r="AD165" s="35"/>
      <c r="AE165" s="35"/>
      <c r="AT165" s="14" t="s">
        <v>148</v>
      </c>
      <c r="AU165" s="14" t="s">
        <v>72</v>
      </c>
    </row>
    <row r="166" s="2" customFormat="1" ht="16.5" customHeight="1">
      <c r="A166" s="35"/>
      <c r="B166" s="36"/>
      <c r="C166" s="182" t="s">
        <v>309</v>
      </c>
      <c r="D166" s="182" t="s">
        <v>140</v>
      </c>
      <c r="E166" s="183" t="s">
        <v>310</v>
      </c>
      <c r="F166" s="184" t="s">
        <v>311</v>
      </c>
      <c r="G166" s="185" t="s">
        <v>187</v>
      </c>
      <c r="H166" s="186">
        <v>9.25</v>
      </c>
      <c r="I166" s="187"/>
      <c r="J166" s="188">
        <f>ROUND(I166*H166,2)</f>
        <v>0</v>
      </c>
      <c r="K166" s="184" t="s">
        <v>144</v>
      </c>
      <c r="L166" s="41"/>
      <c r="M166" s="189" t="s">
        <v>19</v>
      </c>
      <c r="N166" s="190" t="s">
        <v>43</v>
      </c>
      <c r="O166" s="81"/>
      <c r="P166" s="191">
        <f>O166*H166</f>
        <v>0</v>
      </c>
      <c r="Q166" s="191">
        <v>0</v>
      </c>
      <c r="R166" s="191">
        <f>Q166*H166</f>
        <v>0</v>
      </c>
      <c r="S166" s="191">
        <v>0</v>
      </c>
      <c r="T166" s="192">
        <f>S166*H166</f>
        <v>0</v>
      </c>
      <c r="U166" s="35"/>
      <c r="V166" s="35"/>
      <c r="W166" s="35"/>
      <c r="X166" s="35"/>
      <c r="Y166" s="35"/>
      <c r="Z166" s="35"/>
      <c r="AA166" s="35"/>
      <c r="AB166" s="35"/>
      <c r="AC166" s="35"/>
      <c r="AD166" s="35"/>
      <c r="AE166" s="35"/>
      <c r="AR166" s="193" t="s">
        <v>312</v>
      </c>
      <c r="AT166" s="193" t="s">
        <v>140</v>
      </c>
      <c r="AU166" s="193" t="s">
        <v>72</v>
      </c>
      <c r="AY166" s="14" t="s">
        <v>146</v>
      </c>
      <c r="BE166" s="194">
        <f>IF(N166="základní",J166,0)</f>
        <v>0</v>
      </c>
      <c r="BF166" s="194">
        <f>IF(N166="snížená",J166,0)</f>
        <v>0</v>
      </c>
      <c r="BG166" s="194">
        <f>IF(N166="zákl. přenesená",J166,0)</f>
        <v>0</v>
      </c>
      <c r="BH166" s="194">
        <f>IF(N166="sníž. přenesená",J166,0)</f>
        <v>0</v>
      </c>
      <c r="BI166" s="194">
        <f>IF(N166="nulová",J166,0)</f>
        <v>0</v>
      </c>
      <c r="BJ166" s="14" t="s">
        <v>79</v>
      </c>
      <c r="BK166" s="194">
        <f>ROUND(I166*H166,2)</f>
        <v>0</v>
      </c>
      <c r="BL166" s="14" t="s">
        <v>312</v>
      </c>
      <c r="BM166" s="193" t="s">
        <v>313</v>
      </c>
    </row>
    <row r="167" s="2" customFormat="1">
      <c r="A167" s="35"/>
      <c r="B167" s="36"/>
      <c r="C167" s="37"/>
      <c r="D167" s="195" t="s">
        <v>148</v>
      </c>
      <c r="E167" s="37"/>
      <c r="F167" s="196" t="s">
        <v>314</v>
      </c>
      <c r="G167" s="37"/>
      <c r="H167" s="37"/>
      <c r="I167" s="197"/>
      <c r="J167" s="37"/>
      <c r="K167" s="37"/>
      <c r="L167" s="41"/>
      <c r="M167" s="198"/>
      <c r="N167" s="199"/>
      <c r="O167" s="81"/>
      <c r="P167" s="81"/>
      <c r="Q167" s="81"/>
      <c r="R167" s="81"/>
      <c r="S167" s="81"/>
      <c r="T167" s="82"/>
      <c r="U167" s="35"/>
      <c r="V167" s="35"/>
      <c r="W167" s="35"/>
      <c r="X167" s="35"/>
      <c r="Y167" s="35"/>
      <c r="Z167" s="35"/>
      <c r="AA167" s="35"/>
      <c r="AB167" s="35"/>
      <c r="AC167" s="35"/>
      <c r="AD167" s="35"/>
      <c r="AE167" s="35"/>
      <c r="AT167" s="14" t="s">
        <v>148</v>
      </c>
      <c r="AU167" s="14" t="s">
        <v>72</v>
      </c>
    </row>
    <row r="168" s="10" customFormat="1">
      <c r="A168" s="10"/>
      <c r="B168" s="200"/>
      <c r="C168" s="201"/>
      <c r="D168" s="195" t="s">
        <v>150</v>
      </c>
      <c r="E168" s="202" t="s">
        <v>19</v>
      </c>
      <c r="F168" s="203" t="s">
        <v>315</v>
      </c>
      <c r="G168" s="201"/>
      <c r="H168" s="204">
        <v>9.25</v>
      </c>
      <c r="I168" s="205"/>
      <c r="J168" s="201"/>
      <c r="K168" s="201"/>
      <c r="L168" s="206"/>
      <c r="M168" s="207"/>
      <c r="N168" s="208"/>
      <c r="O168" s="208"/>
      <c r="P168" s="208"/>
      <c r="Q168" s="208"/>
      <c r="R168" s="208"/>
      <c r="S168" s="208"/>
      <c r="T168" s="209"/>
      <c r="U168" s="10"/>
      <c r="V168" s="10"/>
      <c r="W168" s="10"/>
      <c r="X168" s="10"/>
      <c r="Y168" s="10"/>
      <c r="Z168" s="10"/>
      <c r="AA168" s="10"/>
      <c r="AB168" s="10"/>
      <c r="AC168" s="10"/>
      <c r="AD168" s="10"/>
      <c r="AE168" s="10"/>
      <c r="AT168" s="210" t="s">
        <v>150</v>
      </c>
      <c r="AU168" s="210" t="s">
        <v>72</v>
      </c>
      <c r="AV168" s="10" t="s">
        <v>81</v>
      </c>
      <c r="AW168" s="10" t="s">
        <v>33</v>
      </c>
      <c r="AX168" s="10" t="s">
        <v>79</v>
      </c>
      <c r="AY168" s="210" t="s">
        <v>146</v>
      </c>
    </row>
    <row r="169" s="2" customFormat="1" ht="24.15" customHeight="1">
      <c r="A169" s="35"/>
      <c r="B169" s="36"/>
      <c r="C169" s="182" t="s">
        <v>316</v>
      </c>
      <c r="D169" s="182" t="s">
        <v>140</v>
      </c>
      <c r="E169" s="183" t="s">
        <v>317</v>
      </c>
      <c r="F169" s="184" t="s">
        <v>318</v>
      </c>
      <c r="G169" s="185" t="s">
        <v>187</v>
      </c>
      <c r="H169" s="186">
        <v>9.25</v>
      </c>
      <c r="I169" s="187"/>
      <c r="J169" s="188">
        <f>ROUND(I169*H169,2)</f>
        <v>0</v>
      </c>
      <c r="K169" s="184" t="s">
        <v>144</v>
      </c>
      <c r="L169" s="41"/>
      <c r="M169" s="189" t="s">
        <v>19</v>
      </c>
      <c r="N169" s="190" t="s">
        <v>43</v>
      </c>
      <c r="O169" s="81"/>
      <c r="P169" s="191">
        <f>O169*H169</f>
        <v>0</v>
      </c>
      <c r="Q169" s="191">
        <v>0</v>
      </c>
      <c r="R169" s="191">
        <f>Q169*H169</f>
        <v>0</v>
      </c>
      <c r="S169" s="191">
        <v>0</v>
      </c>
      <c r="T169" s="192">
        <f>S169*H169</f>
        <v>0</v>
      </c>
      <c r="U169" s="35"/>
      <c r="V169" s="35"/>
      <c r="W169" s="35"/>
      <c r="X169" s="35"/>
      <c r="Y169" s="35"/>
      <c r="Z169" s="35"/>
      <c r="AA169" s="35"/>
      <c r="AB169" s="35"/>
      <c r="AC169" s="35"/>
      <c r="AD169" s="35"/>
      <c r="AE169" s="35"/>
      <c r="AR169" s="193" t="s">
        <v>312</v>
      </c>
      <c r="AT169" s="193" t="s">
        <v>140</v>
      </c>
      <c r="AU169" s="193" t="s">
        <v>72</v>
      </c>
      <c r="AY169" s="14" t="s">
        <v>146</v>
      </c>
      <c r="BE169" s="194">
        <f>IF(N169="základní",J169,0)</f>
        <v>0</v>
      </c>
      <c r="BF169" s="194">
        <f>IF(N169="snížená",J169,0)</f>
        <v>0</v>
      </c>
      <c r="BG169" s="194">
        <f>IF(N169="zákl. přenesená",J169,0)</f>
        <v>0</v>
      </c>
      <c r="BH169" s="194">
        <f>IF(N169="sníž. přenesená",J169,0)</f>
        <v>0</v>
      </c>
      <c r="BI169" s="194">
        <f>IF(N169="nulová",J169,0)</f>
        <v>0</v>
      </c>
      <c r="BJ169" s="14" t="s">
        <v>79</v>
      </c>
      <c r="BK169" s="194">
        <f>ROUND(I169*H169,2)</f>
        <v>0</v>
      </c>
      <c r="BL169" s="14" t="s">
        <v>312</v>
      </c>
      <c r="BM169" s="193" t="s">
        <v>319</v>
      </c>
    </row>
    <row r="170" s="2" customFormat="1">
      <c r="A170" s="35"/>
      <c r="B170" s="36"/>
      <c r="C170" s="37"/>
      <c r="D170" s="195" t="s">
        <v>148</v>
      </c>
      <c r="E170" s="37"/>
      <c r="F170" s="196" t="s">
        <v>320</v>
      </c>
      <c r="G170" s="37"/>
      <c r="H170" s="37"/>
      <c r="I170" s="197"/>
      <c r="J170" s="37"/>
      <c r="K170" s="37"/>
      <c r="L170" s="41"/>
      <c r="M170" s="198"/>
      <c r="N170" s="199"/>
      <c r="O170" s="81"/>
      <c r="P170" s="81"/>
      <c r="Q170" s="81"/>
      <c r="R170" s="81"/>
      <c r="S170" s="81"/>
      <c r="T170" s="82"/>
      <c r="U170" s="35"/>
      <c r="V170" s="35"/>
      <c r="W170" s="35"/>
      <c r="X170" s="35"/>
      <c r="Y170" s="35"/>
      <c r="Z170" s="35"/>
      <c r="AA170" s="35"/>
      <c r="AB170" s="35"/>
      <c r="AC170" s="35"/>
      <c r="AD170" s="35"/>
      <c r="AE170" s="35"/>
      <c r="AT170" s="14" t="s">
        <v>148</v>
      </c>
      <c r="AU170" s="14" t="s">
        <v>72</v>
      </c>
    </row>
    <row r="171" s="10" customFormat="1">
      <c r="A171" s="10"/>
      <c r="B171" s="200"/>
      <c r="C171" s="201"/>
      <c r="D171" s="195" t="s">
        <v>150</v>
      </c>
      <c r="E171" s="202" t="s">
        <v>19</v>
      </c>
      <c r="F171" s="203" t="s">
        <v>321</v>
      </c>
      <c r="G171" s="201"/>
      <c r="H171" s="204">
        <v>9.25</v>
      </c>
      <c r="I171" s="205"/>
      <c r="J171" s="201"/>
      <c r="K171" s="201"/>
      <c r="L171" s="206"/>
      <c r="M171" s="207"/>
      <c r="N171" s="208"/>
      <c r="O171" s="208"/>
      <c r="P171" s="208"/>
      <c r="Q171" s="208"/>
      <c r="R171" s="208"/>
      <c r="S171" s="208"/>
      <c r="T171" s="209"/>
      <c r="U171" s="10"/>
      <c r="V171" s="10"/>
      <c r="W171" s="10"/>
      <c r="X171" s="10"/>
      <c r="Y171" s="10"/>
      <c r="Z171" s="10"/>
      <c r="AA171" s="10"/>
      <c r="AB171" s="10"/>
      <c r="AC171" s="10"/>
      <c r="AD171" s="10"/>
      <c r="AE171" s="10"/>
      <c r="AT171" s="210" t="s">
        <v>150</v>
      </c>
      <c r="AU171" s="210" t="s">
        <v>72</v>
      </c>
      <c r="AV171" s="10" t="s">
        <v>81</v>
      </c>
      <c r="AW171" s="10" t="s">
        <v>33</v>
      </c>
      <c r="AX171" s="10" t="s">
        <v>79</v>
      </c>
      <c r="AY171" s="210" t="s">
        <v>146</v>
      </c>
    </row>
    <row r="172" s="2" customFormat="1" ht="16.5" customHeight="1">
      <c r="A172" s="35"/>
      <c r="B172" s="36"/>
      <c r="C172" s="182" t="s">
        <v>322</v>
      </c>
      <c r="D172" s="182" t="s">
        <v>140</v>
      </c>
      <c r="E172" s="183" t="s">
        <v>323</v>
      </c>
      <c r="F172" s="184" t="s">
        <v>324</v>
      </c>
      <c r="G172" s="185" t="s">
        <v>207</v>
      </c>
      <c r="H172" s="186">
        <v>7</v>
      </c>
      <c r="I172" s="187"/>
      <c r="J172" s="188">
        <f>ROUND(I172*H172,2)</f>
        <v>0</v>
      </c>
      <c r="K172" s="184" t="s">
        <v>144</v>
      </c>
      <c r="L172" s="41"/>
      <c r="M172" s="189" t="s">
        <v>19</v>
      </c>
      <c r="N172" s="190" t="s">
        <v>43</v>
      </c>
      <c r="O172" s="81"/>
      <c r="P172" s="191">
        <f>O172*H172</f>
        <v>0</v>
      </c>
      <c r="Q172" s="191">
        <v>0</v>
      </c>
      <c r="R172" s="191">
        <f>Q172*H172</f>
        <v>0</v>
      </c>
      <c r="S172" s="191">
        <v>0</v>
      </c>
      <c r="T172" s="192">
        <f>S172*H172</f>
        <v>0</v>
      </c>
      <c r="U172" s="35"/>
      <c r="V172" s="35"/>
      <c r="W172" s="35"/>
      <c r="X172" s="35"/>
      <c r="Y172" s="35"/>
      <c r="Z172" s="35"/>
      <c r="AA172" s="35"/>
      <c r="AB172" s="35"/>
      <c r="AC172" s="35"/>
      <c r="AD172" s="35"/>
      <c r="AE172" s="35"/>
      <c r="AR172" s="193" t="s">
        <v>312</v>
      </c>
      <c r="AT172" s="193" t="s">
        <v>140</v>
      </c>
      <c r="AU172" s="193" t="s">
        <v>72</v>
      </c>
      <c r="AY172" s="14" t="s">
        <v>146</v>
      </c>
      <c r="BE172" s="194">
        <f>IF(N172="základní",J172,0)</f>
        <v>0</v>
      </c>
      <c r="BF172" s="194">
        <f>IF(N172="snížená",J172,0)</f>
        <v>0</v>
      </c>
      <c r="BG172" s="194">
        <f>IF(N172="zákl. přenesená",J172,0)</f>
        <v>0</v>
      </c>
      <c r="BH172" s="194">
        <f>IF(N172="sníž. přenesená",J172,0)</f>
        <v>0</v>
      </c>
      <c r="BI172" s="194">
        <f>IF(N172="nulová",J172,0)</f>
        <v>0</v>
      </c>
      <c r="BJ172" s="14" t="s">
        <v>79</v>
      </c>
      <c r="BK172" s="194">
        <f>ROUND(I172*H172,2)</f>
        <v>0</v>
      </c>
      <c r="BL172" s="14" t="s">
        <v>312</v>
      </c>
      <c r="BM172" s="193" t="s">
        <v>325</v>
      </c>
    </row>
    <row r="173" s="2" customFormat="1">
      <c r="A173" s="35"/>
      <c r="B173" s="36"/>
      <c r="C173" s="37"/>
      <c r="D173" s="195" t="s">
        <v>148</v>
      </c>
      <c r="E173" s="37"/>
      <c r="F173" s="196" t="s">
        <v>326</v>
      </c>
      <c r="G173" s="37"/>
      <c r="H173" s="37"/>
      <c r="I173" s="197"/>
      <c r="J173" s="37"/>
      <c r="K173" s="37"/>
      <c r="L173" s="41"/>
      <c r="M173" s="198"/>
      <c r="N173" s="199"/>
      <c r="O173" s="81"/>
      <c r="P173" s="81"/>
      <c r="Q173" s="81"/>
      <c r="R173" s="81"/>
      <c r="S173" s="81"/>
      <c r="T173" s="82"/>
      <c r="U173" s="35"/>
      <c r="V173" s="35"/>
      <c r="W173" s="35"/>
      <c r="X173" s="35"/>
      <c r="Y173" s="35"/>
      <c r="Z173" s="35"/>
      <c r="AA173" s="35"/>
      <c r="AB173" s="35"/>
      <c r="AC173" s="35"/>
      <c r="AD173" s="35"/>
      <c r="AE173" s="35"/>
      <c r="AT173" s="14" t="s">
        <v>148</v>
      </c>
      <c r="AU173" s="14" t="s">
        <v>72</v>
      </c>
    </row>
    <row r="174" s="10" customFormat="1">
      <c r="A174" s="10"/>
      <c r="B174" s="200"/>
      <c r="C174" s="201"/>
      <c r="D174" s="195" t="s">
        <v>150</v>
      </c>
      <c r="E174" s="202" t="s">
        <v>19</v>
      </c>
      <c r="F174" s="203" t="s">
        <v>327</v>
      </c>
      <c r="G174" s="201"/>
      <c r="H174" s="204">
        <v>7</v>
      </c>
      <c r="I174" s="205"/>
      <c r="J174" s="201"/>
      <c r="K174" s="201"/>
      <c r="L174" s="206"/>
      <c r="M174" s="207"/>
      <c r="N174" s="208"/>
      <c r="O174" s="208"/>
      <c r="P174" s="208"/>
      <c r="Q174" s="208"/>
      <c r="R174" s="208"/>
      <c r="S174" s="208"/>
      <c r="T174" s="209"/>
      <c r="U174" s="10"/>
      <c r="V174" s="10"/>
      <c r="W174" s="10"/>
      <c r="X174" s="10"/>
      <c r="Y174" s="10"/>
      <c r="Z174" s="10"/>
      <c r="AA174" s="10"/>
      <c r="AB174" s="10"/>
      <c r="AC174" s="10"/>
      <c r="AD174" s="10"/>
      <c r="AE174" s="10"/>
      <c r="AT174" s="210" t="s">
        <v>150</v>
      </c>
      <c r="AU174" s="210" t="s">
        <v>72</v>
      </c>
      <c r="AV174" s="10" t="s">
        <v>81</v>
      </c>
      <c r="AW174" s="10" t="s">
        <v>33</v>
      </c>
      <c r="AX174" s="10" t="s">
        <v>79</v>
      </c>
      <c r="AY174" s="210" t="s">
        <v>146</v>
      </c>
    </row>
    <row r="175" s="2" customFormat="1" ht="16.5" customHeight="1">
      <c r="A175" s="35"/>
      <c r="B175" s="36"/>
      <c r="C175" s="182" t="s">
        <v>328</v>
      </c>
      <c r="D175" s="182" t="s">
        <v>140</v>
      </c>
      <c r="E175" s="183" t="s">
        <v>329</v>
      </c>
      <c r="F175" s="184" t="s">
        <v>330</v>
      </c>
      <c r="G175" s="185" t="s">
        <v>187</v>
      </c>
      <c r="H175" s="186">
        <v>1280.6400000000001</v>
      </c>
      <c r="I175" s="187"/>
      <c r="J175" s="188">
        <f>ROUND(I175*H175,2)</f>
        <v>0</v>
      </c>
      <c r="K175" s="184" t="s">
        <v>144</v>
      </c>
      <c r="L175" s="41"/>
      <c r="M175" s="189" t="s">
        <v>19</v>
      </c>
      <c r="N175" s="190" t="s">
        <v>43</v>
      </c>
      <c r="O175" s="81"/>
      <c r="P175" s="191">
        <f>O175*H175</f>
        <v>0</v>
      </c>
      <c r="Q175" s="191">
        <v>0</v>
      </c>
      <c r="R175" s="191">
        <f>Q175*H175</f>
        <v>0</v>
      </c>
      <c r="S175" s="191">
        <v>0</v>
      </c>
      <c r="T175" s="192">
        <f>S175*H175</f>
        <v>0</v>
      </c>
      <c r="U175" s="35"/>
      <c r="V175" s="35"/>
      <c r="W175" s="35"/>
      <c r="X175" s="35"/>
      <c r="Y175" s="35"/>
      <c r="Z175" s="35"/>
      <c r="AA175" s="35"/>
      <c r="AB175" s="35"/>
      <c r="AC175" s="35"/>
      <c r="AD175" s="35"/>
      <c r="AE175" s="35"/>
      <c r="AR175" s="193" t="s">
        <v>312</v>
      </c>
      <c r="AT175" s="193" t="s">
        <v>140</v>
      </c>
      <c r="AU175" s="193" t="s">
        <v>72</v>
      </c>
      <c r="AY175" s="14" t="s">
        <v>146</v>
      </c>
      <c r="BE175" s="194">
        <f>IF(N175="základní",J175,0)</f>
        <v>0</v>
      </c>
      <c r="BF175" s="194">
        <f>IF(N175="snížená",J175,0)</f>
        <v>0</v>
      </c>
      <c r="BG175" s="194">
        <f>IF(N175="zákl. přenesená",J175,0)</f>
        <v>0</v>
      </c>
      <c r="BH175" s="194">
        <f>IF(N175="sníž. přenesená",J175,0)</f>
        <v>0</v>
      </c>
      <c r="BI175" s="194">
        <f>IF(N175="nulová",J175,0)</f>
        <v>0</v>
      </c>
      <c r="BJ175" s="14" t="s">
        <v>79</v>
      </c>
      <c r="BK175" s="194">
        <f>ROUND(I175*H175,2)</f>
        <v>0</v>
      </c>
      <c r="BL175" s="14" t="s">
        <v>312</v>
      </c>
      <c r="BM175" s="193" t="s">
        <v>331</v>
      </c>
    </row>
    <row r="176" s="2" customFormat="1">
      <c r="A176" s="35"/>
      <c r="B176" s="36"/>
      <c r="C176" s="37"/>
      <c r="D176" s="195" t="s">
        <v>148</v>
      </c>
      <c r="E176" s="37"/>
      <c r="F176" s="196" t="s">
        <v>332</v>
      </c>
      <c r="G176" s="37"/>
      <c r="H176" s="37"/>
      <c r="I176" s="197"/>
      <c r="J176" s="37"/>
      <c r="K176" s="37"/>
      <c r="L176" s="41"/>
      <c r="M176" s="198"/>
      <c r="N176" s="199"/>
      <c r="O176" s="81"/>
      <c r="P176" s="81"/>
      <c r="Q176" s="81"/>
      <c r="R176" s="81"/>
      <c r="S176" s="81"/>
      <c r="T176" s="82"/>
      <c r="U176" s="35"/>
      <c r="V176" s="35"/>
      <c r="W176" s="35"/>
      <c r="X176" s="35"/>
      <c r="Y176" s="35"/>
      <c r="Z176" s="35"/>
      <c r="AA176" s="35"/>
      <c r="AB176" s="35"/>
      <c r="AC176" s="35"/>
      <c r="AD176" s="35"/>
      <c r="AE176" s="35"/>
      <c r="AT176" s="14" t="s">
        <v>148</v>
      </c>
      <c r="AU176" s="14" t="s">
        <v>72</v>
      </c>
    </row>
    <row r="177" s="10" customFormat="1">
      <c r="A177" s="10"/>
      <c r="B177" s="200"/>
      <c r="C177" s="201"/>
      <c r="D177" s="195" t="s">
        <v>150</v>
      </c>
      <c r="E177" s="202" t="s">
        <v>19</v>
      </c>
      <c r="F177" s="203" t="s">
        <v>333</v>
      </c>
      <c r="G177" s="201"/>
      <c r="H177" s="204">
        <v>1280.6400000000001</v>
      </c>
      <c r="I177" s="205"/>
      <c r="J177" s="201"/>
      <c r="K177" s="201"/>
      <c r="L177" s="206"/>
      <c r="M177" s="207"/>
      <c r="N177" s="208"/>
      <c r="O177" s="208"/>
      <c r="P177" s="208"/>
      <c r="Q177" s="208"/>
      <c r="R177" s="208"/>
      <c r="S177" s="208"/>
      <c r="T177" s="209"/>
      <c r="U177" s="10"/>
      <c r="V177" s="10"/>
      <c r="W177" s="10"/>
      <c r="X177" s="10"/>
      <c r="Y177" s="10"/>
      <c r="Z177" s="10"/>
      <c r="AA177" s="10"/>
      <c r="AB177" s="10"/>
      <c r="AC177" s="10"/>
      <c r="AD177" s="10"/>
      <c r="AE177" s="10"/>
      <c r="AT177" s="210" t="s">
        <v>150</v>
      </c>
      <c r="AU177" s="210" t="s">
        <v>72</v>
      </c>
      <c r="AV177" s="10" t="s">
        <v>81</v>
      </c>
      <c r="AW177" s="10" t="s">
        <v>33</v>
      </c>
      <c r="AX177" s="10" t="s">
        <v>79</v>
      </c>
      <c r="AY177" s="210" t="s">
        <v>146</v>
      </c>
    </row>
    <row r="178" s="2" customFormat="1" ht="16.5" customHeight="1">
      <c r="A178" s="35"/>
      <c r="B178" s="36"/>
      <c r="C178" s="182" t="s">
        <v>334</v>
      </c>
      <c r="D178" s="182" t="s">
        <v>140</v>
      </c>
      <c r="E178" s="183" t="s">
        <v>335</v>
      </c>
      <c r="F178" s="184" t="s">
        <v>336</v>
      </c>
      <c r="G178" s="185" t="s">
        <v>187</v>
      </c>
      <c r="H178" s="186">
        <v>3.7000000000000002</v>
      </c>
      <c r="I178" s="187"/>
      <c r="J178" s="188">
        <f>ROUND(I178*H178,2)</f>
        <v>0</v>
      </c>
      <c r="K178" s="184" t="s">
        <v>144</v>
      </c>
      <c r="L178" s="41"/>
      <c r="M178" s="189" t="s">
        <v>19</v>
      </c>
      <c r="N178" s="190" t="s">
        <v>43</v>
      </c>
      <c r="O178" s="81"/>
      <c r="P178" s="191">
        <f>O178*H178</f>
        <v>0</v>
      </c>
      <c r="Q178" s="191">
        <v>0</v>
      </c>
      <c r="R178" s="191">
        <f>Q178*H178</f>
        <v>0</v>
      </c>
      <c r="S178" s="191">
        <v>0</v>
      </c>
      <c r="T178" s="192">
        <f>S178*H178</f>
        <v>0</v>
      </c>
      <c r="U178" s="35"/>
      <c r="V178" s="35"/>
      <c r="W178" s="35"/>
      <c r="X178" s="35"/>
      <c r="Y178" s="35"/>
      <c r="Z178" s="35"/>
      <c r="AA178" s="35"/>
      <c r="AB178" s="35"/>
      <c r="AC178" s="35"/>
      <c r="AD178" s="35"/>
      <c r="AE178" s="35"/>
      <c r="AR178" s="193" t="s">
        <v>312</v>
      </c>
      <c r="AT178" s="193" t="s">
        <v>140</v>
      </c>
      <c r="AU178" s="193" t="s">
        <v>72</v>
      </c>
      <c r="AY178" s="14" t="s">
        <v>146</v>
      </c>
      <c r="BE178" s="194">
        <f>IF(N178="základní",J178,0)</f>
        <v>0</v>
      </c>
      <c r="BF178" s="194">
        <f>IF(N178="snížená",J178,0)</f>
        <v>0</v>
      </c>
      <c r="BG178" s="194">
        <f>IF(N178="zákl. přenesená",J178,0)</f>
        <v>0</v>
      </c>
      <c r="BH178" s="194">
        <f>IF(N178="sníž. přenesená",J178,0)</f>
        <v>0</v>
      </c>
      <c r="BI178" s="194">
        <f>IF(N178="nulová",J178,0)</f>
        <v>0</v>
      </c>
      <c r="BJ178" s="14" t="s">
        <v>79</v>
      </c>
      <c r="BK178" s="194">
        <f>ROUND(I178*H178,2)</f>
        <v>0</v>
      </c>
      <c r="BL178" s="14" t="s">
        <v>312</v>
      </c>
      <c r="BM178" s="193" t="s">
        <v>337</v>
      </c>
    </row>
    <row r="179" s="2" customFormat="1">
      <c r="A179" s="35"/>
      <c r="B179" s="36"/>
      <c r="C179" s="37"/>
      <c r="D179" s="195" t="s">
        <v>148</v>
      </c>
      <c r="E179" s="37"/>
      <c r="F179" s="196" t="s">
        <v>338</v>
      </c>
      <c r="G179" s="37"/>
      <c r="H179" s="37"/>
      <c r="I179" s="197"/>
      <c r="J179" s="37"/>
      <c r="K179" s="37"/>
      <c r="L179" s="41"/>
      <c r="M179" s="198"/>
      <c r="N179" s="199"/>
      <c r="O179" s="81"/>
      <c r="P179" s="81"/>
      <c r="Q179" s="81"/>
      <c r="R179" s="81"/>
      <c r="S179" s="81"/>
      <c r="T179" s="82"/>
      <c r="U179" s="35"/>
      <c r="V179" s="35"/>
      <c r="W179" s="35"/>
      <c r="X179" s="35"/>
      <c r="Y179" s="35"/>
      <c r="Z179" s="35"/>
      <c r="AA179" s="35"/>
      <c r="AB179" s="35"/>
      <c r="AC179" s="35"/>
      <c r="AD179" s="35"/>
      <c r="AE179" s="35"/>
      <c r="AT179" s="14" t="s">
        <v>148</v>
      </c>
      <c r="AU179" s="14" t="s">
        <v>72</v>
      </c>
    </row>
    <row r="180" s="10" customFormat="1">
      <c r="A180" s="10"/>
      <c r="B180" s="200"/>
      <c r="C180" s="201"/>
      <c r="D180" s="195" t="s">
        <v>150</v>
      </c>
      <c r="E180" s="202" t="s">
        <v>19</v>
      </c>
      <c r="F180" s="203" t="s">
        <v>339</v>
      </c>
      <c r="G180" s="201"/>
      <c r="H180" s="204">
        <v>3.7000000000000002</v>
      </c>
      <c r="I180" s="205"/>
      <c r="J180" s="201"/>
      <c r="K180" s="201"/>
      <c r="L180" s="206"/>
      <c r="M180" s="207"/>
      <c r="N180" s="208"/>
      <c r="O180" s="208"/>
      <c r="P180" s="208"/>
      <c r="Q180" s="208"/>
      <c r="R180" s="208"/>
      <c r="S180" s="208"/>
      <c r="T180" s="209"/>
      <c r="U180" s="10"/>
      <c r="V180" s="10"/>
      <c r="W180" s="10"/>
      <c r="X180" s="10"/>
      <c r="Y180" s="10"/>
      <c r="Z180" s="10"/>
      <c r="AA180" s="10"/>
      <c r="AB180" s="10"/>
      <c r="AC180" s="10"/>
      <c r="AD180" s="10"/>
      <c r="AE180" s="10"/>
      <c r="AT180" s="210" t="s">
        <v>150</v>
      </c>
      <c r="AU180" s="210" t="s">
        <v>72</v>
      </c>
      <c r="AV180" s="10" t="s">
        <v>81</v>
      </c>
      <c r="AW180" s="10" t="s">
        <v>33</v>
      </c>
      <c r="AX180" s="10" t="s">
        <v>79</v>
      </c>
      <c r="AY180" s="210" t="s">
        <v>146</v>
      </c>
    </row>
    <row r="181" s="2" customFormat="1" ht="24.15" customHeight="1">
      <c r="A181" s="35"/>
      <c r="B181" s="36"/>
      <c r="C181" s="182" t="s">
        <v>340</v>
      </c>
      <c r="D181" s="182" t="s">
        <v>140</v>
      </c>
      <c r="E181" s="183" t="s">
        <v>341</v>
      </c>
      <c r="F181" s="184" t="s">
        <v>342</v>
      </c>
      <c r="G181" s="185" t="s">
        <v>187</v>
      </c>
      <c r="H181" s="186">
        <v>1280.6400000000001</v>
      </c>
      <c r="I181" s="187"/>
      <c r="J181" s="188">
        <f>ROUND(I181*H181,2)</f>
        <v>0</v>
      </c>
      <c r="K181" s="184" t="s">
        <v>144</v>
      </c>
      <c r="L181" s="41"/>
      <c r="M181" s="189" t="s">
        <v>19</v>
      </c>
      <c r="N181" s="190" t="s">
        <v>43</v>
      </c>
      <c r="O181" s="81"/>
      <c r="P181" s="191">
        <f>O181*H181</f>
        <v>0</v>
      </c>
      <c r="Q181" s="191">
        <v>0</v>
      </c>
      <c r="R181" s="191">
        <f>Q181*H181</f>
        <v>0</v>
      </c>
      <c r="S181" s="191">
        <v>0</v>
      </c>
      <c r="T181" s="192">
        <f>S181*H181</f>
        <v>0</v>
      </c>
      <c r="U181" s="35"/>
      <c r="V181" s="35"/>
      <c r="W181" s="35"/>
      <c r="X181" s="35"/>
      <c r="Y181" s="35"/>
      <c r="Z181" s="35"/>
      <c r="AA181" s="35"/>
      <c r="AB181" s="35"/>
      <c r="AC181" s="35"/>
      <c r="AD181" s="35"/>
      <c r="AE181" s="35"/>
      <c r="AR181" s="193" t="s">
        <v>312</v>
      </c>
      <c r="AT181" s="193" t="s">
        <v>140</v>
      </c>
      <c r="AU181" s="193" t="s">
        <v>72</v>
      </c>
      <c r="AY181" s="14" t="s">
        <v>146</v>
      </c>
      <c r="BE181" s="194">
        <f>IF(N181="základní",J181,0)</f>
        <v>0</v>
      </c>
      <c r="BF181" s="194">
        <f>IF(N181="snížená",J181,0)</f>
        <v>0</v>
      </c>
      <c r="BG181" s="194">
        <f>IF(N181="zákl. přenesená",J181,0)</f>
        <v>0</v>
      </c>
      <c r="BH181" s="194">
        <f>IF(N181="sníž. přenesená",J181,0)</f>
        <v>0</v>
      </c>
      <c r="BI181" s="194">
        <f>IF(N181="nulová",J181,0)</f>
        <v>0</v>
      </c>
      <c r="BJ181" s="14" t="s">
        <v>79</v>
      </c>
      <c r="BK181" s="194">
        <f>ROUND(I181*H181,2)</f>
        <v>0</v>
      </c>
      <c r="BL181" s="14" t="s">
        <v>312</v>
      </c>
      <c r="BM181" s="193" t="s">
        <v>343</v>
      </c>
    </row>
    <row r="182" s="2" customFormat="1">
      <c r="A182" s="35"/>
      <c r="B182" s="36"/>
      <c r="C182" s="37"/>
      <c r="D182" s="195" t="s">
        <v>148</v>
      </c>
      <c r="E182" s="37"/>
      <c r="F182" s="196" t="s">
        <v>344</v>
      </c>
      <c r="G182" s="37"/>
      <c r="H182" s="37"/>
      <c r="I182" s="197"/>
      <c r="J182" s="37"/>
      <c r="K182" s="37"/>
      <c r="L182" s="41"/>
      <c r="M182" s="198"/>
      <c r="N182" s="199"/>
      <c r="O182" s="81"/>
      <c r="P182" s="81"/>
      <c r="Q182" s="81"/>
      <c r="R182" s="81"/>
      <c r="S182" s="81"/>
      <c r="T182" s="82"/>
      <c r="U182" s="35"/>
      <c r="V182" s="35"/>
      <c r="W182" s="35"/>
      <c r="X182" s="35"/>
      <c r="Y182" s="35"/>
      <c r="Z182" s="35"/>
      <c r="AA182" s="35"/>
      <c r="AB182" s="35"/>
      <c r="AC182" s="35"/>
      <c r="AD182" s="35"/>
      <c r="AE182" s="35"/>
      <c r="AT182" s="14" t="s">
        <v>148</v>
      </c>
      <c r="AU182" s="14" t="s">
        <v>72</v>
      </c>
    </row>
    <row r="183" s="2" customFormat="1">
      <c r="A183" s="35"/>
      <c r="B183" s="36"/>
      <c r="C183" s="37"/>
      <c r="D183" s="195" t="s">
        <v>260</v>
      </c>
      <c r="E183" s="37"/>
      <c r="F183" s="232" t="s">
        <v>345</v>
      </c>
      <c r="G183" s="37"/>
      <c r="H183" s="37"/>
      <c r="I183" s="197"/>
      <c r="J183" s="37"/>
      <c r="K183" s="37"/>
      <c r="L183" s="41"/>
      <c r="M183" s="198"/>
      <c r="N183" s="199"/>
      <c r="O183" s="81"/>
      <c r="P183" s="81"/>
      <c r="Q183" s="81"/>
      <c r="R183" s="81"/>
      <c r="S183" s="81"/>
      <c r="T183" s="82"/>
      <c r="U183" s="35"/>
      <c r="V183" s="35"/>
      <c r="W183" s="35"/>
      <c r="X183" s="35"/>
      <c r="Y183" s="35"/>
      <c r="Z183" s="35"/>
      <c r="AA183" s="35"/>
      <c r="AB183" s="35"/>
      <c r="AC183" s="35"/>
      <c r="AD183" s="35"/>
      <c r="AE183" s="35"/>
      <c r="AT183" s="14" t="s">
        <v>260</v>
      </c>
      <c r="AU183" s="14" t="s">
        <v>72</v>
      </c>
    </row>
    <row r="184" s="10" customFormat="1">
      <c r="A184" s="10"/>
      <c r="B184" s="200"/>
      <c r="C184" s="201"/>
      <c r="D184" s="195" t="s">
        <v>150</v>
      </c>
      <c r="E184" s="202" t="s">
        <v>19</v>
      </c>
      <c r="F184" s="203" t="s">
        <v>346</v>
      </c>
      <c r="G184" s="201"/>
      <c r="H184" s="204">
        <v>1280.6400000000001</v>
      </c>
      <c r="I184" s="205"/>
      <c r="J184" s="201"/>
      <c r="K184" s="201"/>
      <c r="L184" s="206"/>
      <c r="M184" s="207"/>
      <c r="N184" s="208"/>
      <c r="O184" s="208"/>
      <c r="P184" s="208"/>
      <c r="Q184" s="208"/>
      <c r="R184" s="208"/>
      <c r="S184" s="208"/>
      <c r="T184" s="209"/>
      <c r="U184" s="10"/>
      <c r="V184" s="10"/>
      <c r="W184" s="10"/>
      <c r="X184" s="10"/>
      <c r="Y184" s="10"/>
      <c r="Z184" s="10"/>
      <c r="AA184" s="10"/>
      <c r="AB184" s="10"/>
      <c r="AC184" s="10"/>
      <c r="AD184" s="10"/>
      <c r="AE184" s="10"/>
      <c r="AT184" s="210" t="s">
        <v>150</v>
      </c>
      <c r="AU184" s="210" t="s">
        <v>72</v>
      </c>
      <c r="AV184" s="10" t="s">
        <v>81</v>
      </c>
      <c r="AW184" s="10" t="s">
        <v>33</v>
      </c>
      <c r="AX184" s="10" t="s">
        <v>79</v>
      </c>
      <c r="AY184" s="210" t="s">
        <v>146</v>
      </c>
    </row>
    <row r="185" s="2" customFormat="1" ht="24.15" customHeight="1">
      <c r="A185" s="35"/>
      <c r="B185" s="36"/>
      <c r="C185" s="182" t="s">
        <v>347</v>
      </c>
      <c r="D185" s="182" t="s">
        <v>140</v>
      </c>
      <c r="E185" s="183" t="s">
        <v>348</v>
      </c>
      <c r="F185" s="184" t="s">
        <v>349</v>
      </c>
      <c r="G185" s="185" t="s">
        <v>187</v>
      </c>
      <c r="H185" s="186">
        <v>3.7000000000000002</v>
      </c>
      <c r="I185" s="187"/>
      <c r="J185" s="188">
        <f>ROUND(I185*H185,2)</f>
        <v>0</v>
      </c>
      <c r="K185" s="184" t="s">
        <v>144</v>
      </c>
      <c r="L185" s="41"/>
      <c r="M185" s="189" t="s">
        <v>19</v>
      </c>
      <c r="N185" s="190" t="s">
        <v>43</v>
      </c>
      <c r="O185" s="81"/>
      <c r="P185" s="191">
        <f>O185*H185</f>
        <v>0</v>
      </c>
      <c r="Q185" s="191">
        <v>0</v>
      </c>
      <c r="R185" s="191">
        <f>Q185*H185</f>
        <v>0</v>
      </c>
      <c r="S185" s="191">
        <v>0</v>
      </c>
      <c r="T185" s="192">
        <f>S185*H185</f>
        <v>0</v>
      </c>
      <c r="U185" s="35"/>
      <c r="V185" s="35"/>
      <c r="W185" s="35"/>
      <c r="X185" s="35"/>
      <c r="Y185" s="35"/>
      <c r="Z185" s="35"/>
      <c r="AA185" s="35"/>
      <c r="AB185" s="35"/>
      <c r="AC185" s="35"/>
      <c r="AD185" s="35"/>
      <c r="AE185" s="35"/>
      <c r="AR185" s="193" t="s">
        <v>312</v>
      </c>
      <c r="AT185" s="193" t="s">
        <v>140</v>
      </c>
      <c r="AU185" s="193" t="s">
        <v>72</v>
      </c>
      <c r="AY185" s="14" t="s">
        <v>146</v>
      </c>
      <c r="BE185" s="194">
        <f>IF(N185="základní",J185,0)</f>
        <v>0</v>
      </c>
      <c r="BF185" s="194">
        <f>IF(N185="snížená",J185,0)</f>
        <v>0</v>
      </c>
      <c r="BG185" s="194">
        <f>IF(N185="zákl. přenesená",J185,0)</f>
        <v>0</v>
      </c>
      <c r="BH185" s="194">
        <f>IF(N185="sníž. přenesená",J185,0)</f>
        <v>0</v>
      </c>
      <c r="BI185" s="194">
        <f>IF(N185="nulová",J185,0)</f>
        <v>0</v>
      </c>
      <c r="BJ185" s="14" t="s">
        <v>79</v>
      </c>
      <c r="BK185" s="194">
        <f>ROUND(I185*H185,2)</f>
        <v>0</v>
      </c>
      <c r="BL185" s="14" t="s">
        <v>312</v>
      </c>
      <c r="BM185" s="193" t="s">
        <v>350</v>
      </c>
    </row>
    <row r="186" s="2" customFormat="1">
      <c r="A186" s="35"/>
      <c r="B186" s="36"/>
      <c r="C186" s="37"/>
      <c r="D186" s="195" t="s">
        <v>148</v>
      </c>
      <c r="E186" s="37"/>
      <c r="F186" s="196" t="s">
        <v>351</v>
      </c>
      <c r="G186" s="37"/>
      <c r="H186" s="37"/>
      <c r="I186" s="197"/>
      <c r="J186" s="37"/>
      <c r="K186" s="37"/>
      <c r="L186" s="41"/>
      <c r="M186" s="198"/>
      <c r="N186" s="199"/>
      <c r="O186" s="81"/>
      <c r="P186" s="81"/>
      <c r="Q186" s="81"/>
      <c r="R186" s="81"/>
      <c r="S186" s="81"/>
      <c r="T186" s="82"/>
      <c r="U186" s="35"/>
      <c r="V186" s="35"/>
      <c r="W186" s="35"/>
      <c r="X186" s="35"/>
      <c r="Y186" s="35"/>
      <c r="Z186" s="35"/>
      <c r="AA186" s="35"/>
      <c r="AB186" s="35"/>
      <c r="AC186" s="35"/>
      <c r="AD186" s="35"/>
      <c r="AE186" s="35"/>
      <c r="AT186" s="14" t="s">
        <v>148</v>
      </c>
      <c r="AU186" s="14" t="s">
        <v>72</v>
      </c>
    </row>
    <row r="187" s="10" customFormat="1">
      <c r="A187" s="10"/>
      <c r="B187" s="200"/>
      <c r="C187" s="201"/>
      <c r="D187" s="195" t="s">
        <v>150</v>
      </c>
      <c r="E187" s="202" t="s">
        <v>19</v>
      </c>
      <c r="F187" s="203" t="s">
        <v>352</v>
      </c>
      <c r="G187" s="201"/>
      <c r="H187" s="204">
        <v>3.7000000000000002</v>
      </c>
      <c r="I187" s="205"/>
      <c r="J187" s="201"/>
      <c r="K187" s="201"/>
      <c r="L187" s="206"/>
      <c r="M187" s="207"/>
      <c r="N187" s="208"/>
      <c r="O187" s="208"/>
      <c r="P187" s="208"/>
      <c r="Q187" s="208"/>
      <c r="R187" s="208"/>
      <c r="S187" s="208"/>
      <c r="T187" s="209"/>
      <c r="U187" s="10"/>
      <c r="V187" s="10"/>
      <c r="W187" s="10"/>
      <c r="X187" s="10"/>
      <c r="Y187" s="10"/>
      <c r="Z187" s="10"/>
      <c r="AA187" s="10"/>
      <c r="AB187" s="10"/>
      <c r="AC187" s="10"/>
      <c r="AD187" s="10"/>
      <c r="AE187" s="10"/>
      <c r="AT187" s="210" t="s">
        <v>150</v>
      </c>
      <c r="AU187" s="210" t="s">
        <v>72</v>
      </c>
      <c r="AV187" s="10" t="s">
        <v>81</v>
      </c>
      <c r="AW187" s="10" t="s">
        <v>33</v>
      </c>
      <c r="AX187" s="10" t="s">
        <v>79</v>
      </c>
      <c r="AY187" s="210" t="s">
        <v>146</v>
      </c>
    </row>
    <row r="188" s="2" customFormat="1" ht="24.15" customHeight="1">
      <c r="A188" s="35"/>
      <c r="B188" s="36"/>
      <c r="C188" s="182" t="s">
        <v>353</v>
      </c>
      <c r="D188" s="182" t="s">
        <v>140</v>
      </c>
      <c r="E188" s="183" t="s">
        <v>354</v>
      </c>
      <c r="F188" s="184" t="s">
        <v>355</v>
      </c>
      <c r="G188" s="185" t="s">
        <v>187</v>
      </c>
      <c r="H188" s="186">
        <v>1111.6949999999999</v>
      </c>
      <c r="I188" s="187"/>
      <c r="J188" s="188">
        <f>ROUND(I188*H188,2)</f>
        <v>0</v>
      </c>
      <c r="K188" s="184" t="s">
        <v>144</v>
      </c>
      <c r="L188" s="41"/>
      <c r="M188" s="189" t="s">
        <v>19</v>
      </c>
      <c r="N188" s="190" t="s">
        <v>43</v>
      </c>
      <c r="O188" s="81"/>
      <c r="P188" s="191">
        <f>O188*H188</f>
        <v>0</v>
      </c>
      <c r="Q188" s="191">
        <v>0</v>
      </c>
      <c r="R188" s="191">
        <f>Q188*H188</f>
        <v>0</v>
      </c>
      <c r="S188" s="191">
        <v>0</v>
      </c>
      <c r="T188" s="192">
        <f>S188*H188</f>
        <v>0</v>
      </c>
      <c r="U188" s="35"/>
      <c r="V188" s="35"/>
      <c r="W188" s="35"/>
      <c r="X188" s="35"/>
      <c r="Y188" s="35"/>
      <c r="Z188" s="35"/>
      <c r="AA188" s="35"/>
      <c r="AB188" s="35"/>
      <c r="AC188" s="35"/>
      <c r="AD188" s="35"/>
      <c r="AE188" s="35"/>
      <c r="AR188" s="193" t="s">
        <v>312</v>
      </c>
      <c r="AT188" s="193" t="s">
        <v>140</v>
      </c>
      <c r="AU188" s="193" t="s">
        <v>72</v>
      </c>
      <c r="AY188" s="14" t="s">
        <v>146</v>
      </c>
      <c r="BE188" s="194">
        <f>IF(N188="základní",J188,0)</f>
        <v>0</v>
      </c>
      <c r="BF188" s="194">
        <f>IF(N188="snížená",J188,0)</f>
        <v>0</v>
      </c>
      <c r="BG188" s="194">
        <f>IF(N188="zákl. přenesená",J188,0)</f>
        <v>0</v>
      </c>
      <c r="BH188" s="194">
        <f>IF(N188="sníž. přenesená",J188,0)</f>
        <v>0</v>
      </c>
      <c r="BI188" s="194">
        <f>IF(N188="nulová",J188,0)</f>
        <v>0</v>
      </c>
      <c r="BJ188" s="14" t="s">
        <v>79</v>
      </c>
      <c r="BK188" s="194">
        <f>ROUND(I188*H188,2)</f>
        <v>0</v>
      </c>
      <c r="BL188" s="14" t="s">
        <v>312</v>
      </c>
      <c r="BM188" s="193" t="s">
        <v>356</v>
      </c>
    </row>
    <row r="189" s="2" customFormat="1">
      <c r="A189" s="35"/>
      <c r="B189" s="36"/>
      <c r="C189" s="37"/>
      <c r="D189" s="195" t="s">
        <v>148</v>
      </c>
      <c r="E189" s="37"/>
      <c r="F189" s="196" t="s">
        <v>357</v>
      </c>
      <c r="G189" s="37"/>
      <c r="H189" s="37"/>
      <c r="I189" s="197"/>
      <c r="J189" s="37"/>
      <c r="K189" s="37"/>
      <c r="L189" s="41"/>
      <c r="M189" s="198"/>
      <c r="N189" s="199"/>
      <c r="O189" s="81"/>
      <c r="P189" s="81"/>
      <c r="Q189" s="81"/>
      <c r="R189" s="81"/>
      <c r="S189" s="81"/>
      <c r="T189" s="82"/>
      <c r="U189" s="35"/>
      <c r="V189" s="35"/>
      <c r="W189" s="35"/>
      <c r="X189" s="35"/>
      <c r="Y189" s="35"/>
      <c r="Z189" s="35"/>
      <c r="AA189" s="35"/>
      <c r="AB189" s="35"/>
      <c r="AC189" s="35"/>
      <c r="AD189" s="35"/>
      <c r="AE189" s="35"/>
      <c r="AT189" s="14" t="s">
        <v>148</v>
      </c>
      <c r="AU189" s="14" t="s">
        <v>72</v>
      </c>
    </row>
    <row r="190" s="2" customFormat="1">
      <c r="A190" s="35"/>
      <c r="B190" s="36"/>
      <c r="C190" s="37"/>
      <c r="D190" s="195" t="s">
        <v>260</v>
      </c>
      <c r="E190" s="37"/>
      <c r="F190" s="232" t="s">
        <v>345</v>
      </c>
      <c r="G190" s="37"/>
      <c r="H190" s="37"/>
      <c r="I190" s="197"/>
      <c r="J190" s="37"/>
      <c r="K190" s="37"/>
      <c r="L190" s="41"/>
      <c r="M190" s="198"/>
      <c r="N190" s="199"/>
      <c r="O190" s="81"/>
      <c r="P190" s="81"/>
      <c r="Q190" s="81"/>
      <c r="R190" s="81"/>
      <c r="S190" s="81"/>
      <c r="T190" s="82"/>
      <c r="U190" s="35"/>
      <c r="V190" s="35"/>
      <c r="W190" s="35"/>
      <c r="X190" s="35"/>
      <c r="Y190" s="35"/>
      <c r="Z190" s="35"/>
      <c r="AA190" s="35"/>
      <c r="AB190" s="35"/>
      <c r="AC190" s="35"/>
      <c r="AD190" s="35"/>
      <c r="AE190" s="35"/>
      <c r="AT190" s="14" t="s">
        <v>260</v>
      </c>
      <c r="AU190" s="14" t="s">
        <v>72</v>
      </c>
    </row>
    <row r="191" s="10" customFormat="1">
      <c r="A191" s="10"/>
      <c r="B191" s="200"/>
      <c r="C191" s="201"/>
      <c r="D191" s="195" t="s">
        <v>150</v>
      </c>
      <c r="E191" s="202" t="s">
        <v>19</v>
      </c>
      <c r="F191" s="203" t="s">
        <v>358</v>
      </c>
      <c r="G191" s="201"/>
      <c r="H191" s="204">
        <v>1111.6949999999999</v>
      </c>
      <c r="I191" s="205"/>
      <c r="J191" s="201"/>
      <c r="K191" s="201"/>
      <c r="L191" s="206"/>
      <c r="M191" s="207"/>
      <c r="N191" s="208"/>
      <c r="O191" s="208"/>
      <c r="P191" s="208"/>
      <c r="Q191" s="208"/>
      <c r="R191" s="208"/>
      <c r="S191" s="208"/>
      <c r="T191" s="209"/>
      <c r="U191" s="10"/>
      <c r="V191" s="10"/>
      <c r="W191" s="10"/>
      <c r="X191" s="10"/>
      <c r="Y191" s="10"/>
      <c r="Z191" s="10"/>
      <c r="AA191" s="10"/>
      <c r="AB191" s="10"/>
      <c r="AC191" s="10"/>
      <c r="AD191" s="10"/>
      <c r="AE191" s="10"/>
      <c r="AT191" s="210" t="s">
        <v>150</v>
      </c>
      <c r="AU191" s="210" t="s">
        <v>72</v>
      </c>
      <c r="AV191" s="10" t="s">
        <v>81</v>
      </c>
      <c r="AW191" s="10" t="s">
        <v>33</v>
      </c>
      <c r="AX191" s="10" t="s">
        <v>79</v>
      </c>
      <c r="AY191" s="210" t="s">
        <v>146</v>
      </c>
    </row>
    <row r="192" s="2" customFormat="1" ht="24.15" customHeight="1">
      <c r="A192" s="35"/>
      <c r="B192" s="36"/>
      <c r="C192" s="182" t="s">
        <v>359</v>
      </c>
      <c r="D192" s="182" t="s">
        <v>140</v>
      </c>
      <c r="E192" s="183" t="s">
        <v>360</v>
      </c>
      <c r="F192" s="184" t="s">
        <v>361</v>
      </c>
      <c r="G192" s="185" t="s">
        <v>207</v>
      </c>
      <c r="H192" s="186">
        <v>2</v>
      </c>
      <c r="I192" s="187"/>
      <c r="J192" s="188">
        <f>ROUND(I192*H192,2)</f>
        <v>0</v>
      </c>
      <c r="K192" s="184" t="s">
        <v>144</v>
      </c>
      <c r="L192" s="41"/>
      <c r="M192" s="189" t="s">
        <v>19</v>
      </c>
      <c r="N192" s="190" t="s">
        <v>43</v>
      </c>
      <c r="O192" s="81"/>
      <c r="P192" s="191">
        <f>O192*H192</f>
        <v>0</v>
      </c>
      <c r="Q192" s="191">
        <v>0</v>
      </c>
      <c r="R192" s="191">
        <f>Q192*H192</f>
        <v>0</v>
      </c>
      <c r="S192" s="191">
        <v>0</v>
      </c>
      <c r="T192" s="192">
        <f>S192*H192</f>
        <v>0</v>
      </c>
      <c r="U192" s="35"/>
      <c r="V192" s="35"/>
      <c r="W192" s="35"/>
      <c r="X192" s="35"/>
      <c r="Y192" s="35"/>
      <c r="Z192" s="35"/>
      <c r="AA192" s="35"/>
      <c r="AB192" s="35"/>
      <c r="AC192" s="35"/>
      <c r="AD192" s="35"/>
      <c r="AE192" s="35"/>
      <c r="AR192" s="193" t="s">
        <v>312</v>
      </c>
      <c r="AT192" s="193" t="s">
        <v>140</v>
      </c>
      <c r="AU192" s="193" t="s">
        <v>72</v>
      </c>
      <c r="AY192" s="14" t="s">
        <v>146</v>
      </c>
      <c r="BE192" s="194">
        <f>IF(N192="základní",J192,0)</f>
        <v>0</v>
      </c>
      <c r="BF192" s="194">
        <f>IF(N192="snížená",J192,0)</f>
        <v>0</v>
      </c>
      <c r="BG192" s="194">
        <f>IF(N192="zákl. přenesená",J192,0)</f>
        <v>0</v>
      </c>
      <c r="BH192" s="194">
        <f>IF(N192="sníž. přenesená",J192,0)</f>
        <v>0</v>
      </c>
      <c r="BI192" s="194">
        <f>IF(N192="nulová",J192,0)</f>
        <v>0</v>
      </c>
      <c r="BJ192" s="14" t="s">
        <v>79</v>
      </c>
      <c r="BK192" s="194">
        <f>ROUND(I192*H192,2)</f>
        <v>0</v>
      </c>
      <c r="BL192" s="14" t="s">
        <v>312</v>
      </c>
      <c r="BM192" s="193" t="s">
        <v>362</v>
      </c>
    </row>
    <row r="193" s="2" customFormat="1">
      <c r="A193" s="35"/>
      <c r="B193" s="36"/>
      <c r="C193" s="37"/>
      <c r="D193" s="195" t="s">
        <v>148</v>
      </c>
      <c r="E193" s="37"/>
      <c r="F193" s="196" t="s">
        <v>363</v>
      </c>
      <c r="G193" s="37"/>
      <c r="H193" s="37"/>
      <c r="I193" s="197"/>
      <c r="J193" s="37"/>
      <c r="K193" s="37"/>
      <c r="L193" s="41"/>
      <c r="M193" s="198"/>
      <c r="N193" s="199"/>
      <c r="O193" s="81"/>
      <c r="P193" s="81"/>
      <c r="Q193" s="81"/>
      <c r="R193" s="81"/>
      <c r="S193" s="81"/>
      <c r="T193" s="82"/>
      <c r="U193" s="35"/>
      <c r="V193" s="35"/>
      <c r="W193" s="35"/>
      <c r="X193" s="35"/>
      <c r="Y193" s="35"/>
      <c r="Z193" s="35"/>
      <c r="AA193" s="35"/>
      <c r="AB193" s="35"/>
      <c r="AC193" s="35"/>
      <c r="AD193" s="35"/>
      <c r="AE193" s="35"/>
      <c r="AT193" s="14" t="s">
        <v>148</v>
      </c>
      <c r="AU193" s="14" t="s">
        <v>72</v>
      </c>
    </row>
    <row r="194" s="2" customFormat="1">
      <c r="A194" s="35"/>
      <c r="B194" s="36"/>
      <c r="C194" s="37"/>
      <c r="D194" s="195" t="s">
        <v>260</v>
      </c>
      <c r="E194" s="37"/>
      <c r="F194" s="232" t="s">
        <v>364</v>
      </c>
      <c r="G194" s="37"/>
      <c r="H194" s="37"/>
      <c r="I194" s="197"/>
      <c r="J194" s="37"/>
      <c r="K194" s="37"/>
      <c r="L194" s="41"/>
      <c r="M194" s="198"/>
      <c r="N194" s="199"/>
      <c r="O194" s="81"/>
      <c r="P194" s="81"/>
      <c r="Q194" s="81"/>
      <c r="R194" s="81"/>
      <c r="S194" s="81"/>
      <c r="T194" s="82"/>
      <c r="U194" s="35"/>
      <c r="V194" s="35"/>
      <c r="W194" s="35"/>
      <c r="X194" s="35"/>
      <c r="Y194" s="35"/>
      <c r="Z194" s="35"/>
      <c r="AA194" s="35"/>
      <c r="AB194" s="35"/>
      <c r="AC194" s="35"/>
      <c r="AD194" s="35"/>
      <c r="AE194" s="35"/>
      <c r="AT194" s="14" t="s">
        <v>260</v>
      </c>
      <c r="AU194" s="14" t="s">
        <v>72</v>
      </c>
    </row>
    <row r="195" s="2" customFormat="1" ht="16.5" customHeight="1">
      <c r="A195" s="35"/>
      <c r="B195" s="36"/>
      <c r="C195" s="182" t="s">
        <v>365</v>
      </c>
      <c r="D195" s="182" t="s">
        <v>140</v>
      </c>
      <c r="E195" s="183" t="s">
        <v>366</v>
      </c>
      <c r="F195" s="184" t="s">
        <v>367</v>
      </c>
      <c r="G195" s="185" t="s">
        <v>368</v>
      </c>
      <c r="H195" s="186">
        <v>10</v>
      </c>
      <c r="I195" s="187"/>
      <c r="J195" s="188">
        <f>ROUND(I195*H195,2)</f>
        <v>0</v>
      </c>
      <c r="K195" s="184" t="s">
        <v>144</v>
      </c>
      <c r="L195" s="41"/>
      <c r="M195" s="189" t="s">
        <v>19</v>
      </c>
      <c r="N195" s="190" t="s">
        <v>43</v>
      </c>
      <c r="O195" s="81"/>
      <c r="P195" s="191">
        <f>O195*H195</f>
        <v>0</v>
      </c>
      <c r="Q195" s="191">
        <v>0</v>
      </c>
      <c r="R195" s="191">
        <f>Q195*H195</f>
        <v>0</v>
      </c>
      <c r="S195" s="191">
        <v>0</v>
      </c>
      <c r="T195" s="192">
        <f>S195*H195</f>
        <v>0</v>
      </c>
      <c r="U195" s="35"/>
      <c r="V195" s="35"/>
      <c r="W195" s="35"/>
      <c r="X195" s="35"/>
      <c r="Y195" s="35"/>
      <c r="Z195" s="35"/>
      <c r="AA195" s="35"/>
      <c r="AB195" s="35"/>
      <c r="AC195" s="35"/>
      <c r="AD195" s="35"/>
      <c r="AE195" s="35"/>
      <c r="AR195" s="193" t="s">
        <v>369</v>
      </c>
      <c r="AT195" s="193" t="s">
        <v>140</v>
      </c>
      <c r="AU195" s="193" t="s">
        <v>72</v>
      </c>
      <c r="AY195" s="14" t="s">
        <v>146</v>
      </c>
      <c r="BE195" s="194">
        <f>IF(N195="základní",J195,0)</f>
        <v>0</v>
      </c>
      <c r="BF195" s="194">
        <f>IF(N195="snížená",J195,0)</f>
        <v>0</v>
      </c>
      <c r="BG195" s="194">
        <f>IF(N195="zákl. přenesená",J195,0)</f>
        <v>0</v>
      </c>
      <c r="BH195" s="194">
        <f>IF(N195="sníž. přenesená",J195,0)</f>
        <v>0</v>
      </c>
      <c r="BI195" s="194">
        <f>IF(N195="nulová",J195,0)</f>
        <v>0</v>
      </c>
      <c r="BJ195" s="14" t="s">
        <v>79</v>
      </c>
      <c r="BK195" s="194">
        <f>ROUND(I195*H195,2)</f>
        <v>0</v>
      </c>
      <c r="BL195" s="14" t="s">
        <v>369</v>
      </c>
      <c r="BM195" s="193" t="s">
        <v>370</v>
      </c>
    </row>
    <row r="196" s="2" customFormat="1">
      <c r="A196" s="35"/>
      <c r="B196" s="36"/>
      <c r="C196" s="37"/>
      <c r="D196" s="195" t="s">
        <v>148</v>
      </c>
      <c r="E196" s="37"/>
      <c r="F196" s="196" t="s">
        <v>367</v>
      </c>
      <c r="G196" s="37"/>
      <c r="H196" s="37"/>
      <c r="I196" s="197"/>
      <c r="J196" s="37"/>
      <c r="K196" s="37"/>
      <c r="L196" s="41"/>
      <c r="M196" s="198"/>
      <c r="N196" s="199"/>
      <c r="O196" s="81"/>
      <c r="P196" s="81"/>
      <c r="Q196" s="81"/>
      <c r="R196" s="81"/>
      <c r="S196" s="81"/>
      <c r="T196" s="82"/>
      <c r="U196" s="35"/>
      <c r="V196" s="35"/>
      <c r="W196" s="35"/>
      <c r="X196" s="35"/>
      <c r="Y196" s="35"/>
      <c r="Z196" s="35"/>
      <c r="AA196" s="35"/>
      <c r="AB196" s="35"/>
      <c r="AC196" s="35"/>
      <c r="AD196" s="35"/>
      <c r="AE196" s="35"/>
      <c r="AT196" s="14" t="s">
        <v>148</v>
      </c>
      <c r="AU196" s="14" t="s">
        <v>72</v>
      </c>
    </row>
    <row r="197" s="2" customFormat="1" ht="16.5" customHeight="1">
      <c r="A197" s="35"/>
      <c r="B197" s="36"/>
      <c r="C197" s="182" t="s">
        <v>371</v>
      </c>
      <c r="D197" s="182" t="s">
        <v>140</v>
      </c>
      <c r="E197" s="183" t="s">
        <v>372</v>
      </c>
      <c r="F197" s="184" t="s">
        <v>373</v>
      </c>
      <c r="G197" s="185" t="s">
        <v>207</v>
      </c>
      <c r="H197" s="186">
        <v>50</v>
      </c>
      <c r="I197" s="187"/>
      <c r="J197" s="188">
        <f>ROUND(I197*H197,2)</f>
        <v>0</v>
      </c>
      <c r="K197" s="184" t="s">
        <v>144</v>
      </c>
      <c r="L197" s="41"/>
      <c r="M197" s="189" t="s">
        <v>19</v>
      </c>
      <c r="N197" s="190" t="s">
        <v>43</v>
      </c>
      <c r="O197" s="81"/>
      <c r="P197" s="191">
        <f>O197*H197</f>
        <v>0</v>
      </c>
      <c r="Q197" s="191">
        <v>0</v>
      </c>
      <c r="R197" s="191">
        <f>Q197*H197</f>
        <v>0</v>
      </c>
      <c r="S197" s="191">
        <v>0</v>
      </c>
      <c r="T197" s="192">
        <f>S197*H197</f>
        <v>0</v>
      </c>
      <c r="U197" s="35"/>
      <c r="V197" s="35"/>
      <c r="W197" s="35"/>
      <c r="X197" s="35"/>
      <c r="Y197" s="35"/>
      <c r="Z197" s="35"/>
      <c r="AA197" s="35"/>
      <c r="AB197" s="35"/>
      <c r="AC197" s="35"/>
      <c r="AD197" s="35"/>
      <c r="AE197" s="35"/>
      <c r="AR197" s="193" t="s">
        <v>369</v>
      </c>
      <c r="AT197" s="193" t="s">
        <v>140</v>
      </c>
      <c r="AU197" s="193" t="s">
        <v>72</v>
      </c>
      <c r="AY197" s="14" t="s">
        <v>146</v>
      </c>
      <c r="BE197" s="194">
        <f>IF(N197="základní",J197,0)</f>
        <v>0</v>
      </c>
      <c r="BF197" s="194">
        <f>IF(N197="snížená",J197,0)</f>
        <v>0</v>
      </c>
      <c r="BG197" s="194">
        <f>IF(N197="zákl. přenesená",J197,0)</f>
        <v>0</v>
      </c>
      <c r="BH197" s="194">
        <f>IF(N197="sníž. přenesená",J197,0)</f>
        <v>0</v>
      </c>
      <c r="BI197" s="194">
        <f>IF(N197="nulová",J197,0)</f>
        <v>0</v>
      </c>
      <c r="BJ197" s="14" t="s">
        <v>79</v>
      </c>
      <c r="BK197" s="194">
        <f>ROUND(I197*H197,2)</f>
        <v>0</v>
      </c>
      <c r="BL197" s="14" t="s">
        <v>369</v>
      </c>
      <c r="BM197" s="193" t="s">
        <v>374</v>
      </c>
    </row>
    <row r="198" s="2" customFormat="1">
      <c r="A198" s="35"/>
      <c r="B198" s="36"/>
      <c r="C198" s="37"/>
      <c r="D198" s="195" t="s">
        <v>148</v>
      </c>
      <c r="E198" s="37"/>
      <c r="F198" s="196" t="s">
        <v>373</v>
      </c>
      <c r="G198" s="37"/>
      <c r="H198" s="37"/>
      <c r="I198" s="197"/>
      <c r="J198" s="37"/>
      <c r="K198" s="37"/>
      <c r="L198" s="41"/>
      <c r="M198" s="198"/>
      <c r="N198" s="199"/>
      <c r="O198" s="81"/>
      <c r="P198" s="81"/>
      <c r="Q198" s="81"/>
      <c r="R198" s="81"/>
      <c r="S198" s="81"/>
      <c r="T198" s="82"/>
      <c r="U198" s="35"/>
      <c r="V198" s="35"/>
      <c r="W198" s="35"/>
      <c r="X198" s="35"/>
      <c r="Y198" s="35"/>
      <c r="Z198" s="35"/>
      <c r="AA198" s="35"/>
      <c r="AB198" s="35"/>
      <c r="AC198" s="35"/>
      <c r="AD198" s="35"/>
      <c r="AE198" s="35"/>
      <c r="AT198" s="14" t="s">
        <v>148</v>
      </c>
      <c r="AU198" s="14" t="s">
        <v>72</v>
      </c>
    </row>
    <row r="199" s="10" customFormat="1">
      <c r="A199" s="10"/>
      <c r="B199" s="200"/>
      <c r="C199" s="201"/>
      <c r="D199" s="195" t="s">
        <v>150</v>
      </c>
      <c r="E199" s="202" t="s">
        <v>19</v>
      </c>
      <c r="F199" s="203" t="s">
        <v>375</v>
      </c>
      <c r="G199" s="201"/>
      <c r="H199" s="204">
        <v>50</v>
      </c>
      <c r="I199" s="205"/>
      <c r="J199" s="201"/>
      <c r="K199" s="201"/>
      <c r="L199" s="206"/>
      <c r="M199" s="207"/>
      <c r="N199" s="208"/>
      <c r="O199" s="208"/>
      <c r="P199" s="208"/>
      <c r="Q199" s="208"/>
      <c r="R199" s="208"/>
      <c r="S199" s="208"/>
      <c r="T199" s="209"/>
      <c r="U199" s="10"/>
      <c r="V199" s="10"/>
      <c r="W199" s="10"/>
      <c r="X199" s="10"/>
      <c r="Y199" s="10"/>
      <c r="Z199" s="10"/>
      <c r="AA199" s="10"/>
      <c r="AB199" s="10"/>
      <c r="AC199" s="10"/>
      <c r="AD199" s="10"/>
      <c r="AE199" s="10"/>
      <c r="AT199" s="210" t="s">
        <v>150</v>
      </c>
      <c r="AU199" s="210" t="s">
        <v>72</v>
      </c>
      <c r="AV199" s="10" t="s">
        <v>81</v>
      </c>
      <c r="AW199" s="10" t="s">
        <v>33</v>
      </c>
      <c r="AX199" s="10" t="s">
        <v>79</v>
      </c>
      <c r="AY199" s="210" t="s">
        <v>146</v>
      </c>
    </row>
    <row r="200" s="2" customFormat="1" ht="24.15" customHeight="1">
      <c r="A200" s="35"/>
      <c r="B200" s="36"/>
      <c r="C200" s="182" t="s">
        <v>376</v>
      </c>
      <c r="D200" s="182" t="s">
        <v>140</v>
      </c>
      <c r="E200" s="183" t="s">
        <v>377</v>
      </c>
      <c r="F200" s="184" t="s">
        <v>378</v>
      </c>
      <c r="G200" s="185" t="s">
        <v>207</v>
      </c>
      <c r="H200" s="186">
        <v>50</v>
      </c>
      <c r="I200" s="187"/>
      <c r="J200" s="188">
        <f>ROUND(I200*H200,2)</f>
        <v>0</v>
      </c>
      <c r="K200" s="184" t="s">
        <v>144</v>
      </c>
      <c r="L200" s="41"/>
      <c r="M200" s="189" t="s">
        <v>19</v>
      </c>
      <c r="N200" s="190" t="s">
        <v>43</v>
      </c>
      <c r="O200" s="81"/>
      <c r="P200" s="191">
        <f>O200*H200</f>
        <v>0</v>
      </c>
      <c r="Q200" s="191">
        <v>0</v>
      </c>
      <c r="R200" s="191">
        <f>Q200*H200</f>
        <v>0</v>
      </c>
      <c r="S200" s="191">
        <v>0</v>
      </c>
      <c r="T200" s="192">
        <f>S200*H200</f>
        <v>0</v>
      </c>
      <c r="U200" s="35"/>
      <c r="V200" s="35"/>
      <c r="W200" s="35"/>
      <c r="X200" s="35"/>
      <c r="Y200" s="35"/>
      <c r="Z200" s="35"/>
      <c r="AA200" s="35"/>
      <c r="AB200" s="35"/>
      <c r="AC200" s="35"/>
      <c r="AD200" s="35"/>
      <c r="AE200" s="35"/>
      <c r="AR200" s="193" t="s">
        <v>369</v>
      </c>
      <c r="AT200" s="193" t="s">
        <v>140</v>
      </c>
      <c r="AU200" s="193" t="s">
        <v>72</v>
      </c>
      <c r="AY200" s="14" t="s">
        <v>146</v>
      </c>
      <c r="BE200" s="194">
        <f>IF(N200="základní",J200,0)</f>
        <v>0</v>
      </c>
      <c r="BF200" s="194">
        <f>IF(N200="snížená",J200,0)</f>
        <v>0</v>
      </c>
      <c r="BG200" s="194">
        <f>IF(N200="zákl. přenesená",J200,0)</f>
        <v>0</v>
      </c>
      <c r="BH200" s="194">
        <f>IF(N200="sníž. přenesená",J200,0)</f>
        <v>0</v>
      </c>
      <c r="BI200" s="194">
        <f>IF(N200="nulová",J200,0)</f>
        <v>0</v>
      </c>
      <c r="BJ200" s="14" t="s">
        <v>79</v>
      </c>
      <c r="BK200" s="194">
        <f>ROUND(I200*H200,2)</f>
        <v>0</v>
      </c>
      <c r="BL200" s="14" t="s">
        <v>369</v>
      </c>
      <c r="BM200" s="193" t="s">
        <v>379</v>
      </c>
    </row>
    <row r="201" s="2" customFormat="1">
      <c r="A201" s="35"/>
      <c r="B201" s="36"/>
      <c r="C201" s="37"/>
      <c r="D201" s="195" t="s">
        <v>148</v>
      </c>
      <c r="E201" s="37"/>
      <c r="F201" s="196" t="s">
        <v>380</v>
      </c>
      <c r="G201" s="37"/>
      <c r="H201" s="37"/>
      <c r="I201" s="197"/>
      <c r="J201" s="37"/>
      <c r="K201" s="37"/>
      <c r="L201" s="41"/>
      <c r="M201" s="198"/>
      <c r="N201" s="199"/>
      <c r="O201" s="81"/>
      <c r="P201" s="81"/>
      <c r="Q201" s="81"/>
      <c r="R201" s="81"/>
      <c r="S201" s="81"/>
      <c r="T201" s="82"/>
      <c r="U201" s="35"/>
      <c r="V201" s="35"/>
      <c r="W201" s="35"/>
      <c r="X201" s="35"/>
      <c r="Y201" s="35"/>
      <c r="Z201" s="35"/>
      <c r="AA201" s="35"/>
      <c r="AB201" s="35"/>
      <c r="AC201" s="35"/>
      <c r="AD201" s="35"/>
      <c r="AE201" s="35"/>
      <c r="AT201" s="14" t="s">
        <v>148</v>
      </c>
      <c r="AU201" s="14" t="s">
        <v>72</v>
      </c>
    </row>
    <row r="202" s="10" customFormat="1">
      <c r="A202" s="10"/>
      <c r="B202" s="200"/>
      <c r="C202" s="201"/>
      <c r="D202" s="195" t="s">
        <v>150</v>
      </c>
      <c r="E202" s="202" t="s">
        <v>19</v>
      </c>
      <c r="F202" s="203" t="s">
        <v>375</v>
      </c>
      <c r="G202" s="201"/>
      <c r="H202" s="204">
        <v>50</v>
      </c>
      <c r="I202" s="205"/>
      <c r="J202" s="201"/>
      <c r="K202" s="201"/>
      <c r="L202" s="206"/>
      <c r="M202" s="207"/>
      <c r="N202" s="208"/>
      <c r="O202" s="208"/>
      <c r="P202" s="208"/>
      <c r="Q202" s="208"/>
      <c r="R202" s="208"/>
      <c r="S202" s="208"/>
      <c r="T202" s="209"/>
      <c r="U202" s="10"/>
      <c r="V202" s="10"/>
      <c r="W202" s="10"/>
      <c r="X202" s="10"/>
      <c r="Y202" s="10"/>
      <c r="Z202" s="10"/>
      <c r="AA202" s="10"/>
      <c r="AB202" s="10"/>
      <c r="AC202" s="10"/>
      <c r="AD202" s="10"/>
      <c r="AE202" s="10"/>
      <c r="AT202" s="210" t="s">
        <v>150</v>
      </c>
      <c r="AU202" s="210" t="s">
        <v>72</v>
      </c>
      <c r="AV202" s="10" t="s">
        <v>81</v>
      </c>
      <c r="AW202" s="10" t="s">
        <v>33</v>
      </c>
      <c r="AX202" s="10" t="s">
        <v>79</v>
      </c>
      <c r="AY202" s="210" t="s">
        <v>146</v>
      </c>
    </row>
    <row r="203" s="2" customFormat="1" ht="16.5" customHeight="1">
      <c r="A203" s="35"/>
      <c r="B203" s="36"/>
      <c r="C203" s="182" t="s">
        <v>381</v>
      </c>
      <c r="D203" s="182" t="s">
        <v>140</v>
      </c>
      <c r="E203" s="183" t="s">
        <v>382</v>
      </c>
      <c r="F203" s="184" t="s">
        <v>383</v>
      </c>
      <c r="G203" s="185" t="s">
        <v>207</v>
      </c>
      <c r="H203" s="186">
        <v>2</v>
      </c>
      <c r="I203" s="187"/>
      <c r="J203" s="188">
        <f>ROUND(I203*H203,2)</f>
        <v>0</v>
      </c>
      <c r="K203" s="184" t="s">
        <v>144</v>
      </c>
      <c r="L203" s="41"/>
      <c r="M203" s="189" t="s">
        <v>19</v>
      </c>
      <c r="N203" s="190" t="s">
        <v>43</v>
      </c>
      <c r="O203" s="81"/>
      <c r="P203" s="191">
        <f>O203*H203</f>
        <v>0</v>
      </c>
      <c r="Q203" s="191">
        <v>0</v>
      </c>
      <c r="R203" s="191">
        <f>Q203*H203</f>
        <v>0</v>
      </c>
      <c r="S203" s="191">
        <v>0</v>
      </c>
      <c r="T203" s="192">
        <f>S203*H203</f>
        <v>0</v>
      </c>
      <c r="U203" s="35"/>
      <c r="V203" s="35"/>
      <c r="W203" s="35"/>
      <c r="X203" s="35"/>
      <c r="Y203" s="35"/>
      <c r="Z203" s="35"/>
      <c r="AA203" s="35"/>
      <c r="AB203" s="35"/>
      <c r="AC203" s="35"/>
      <c r="AD203" s="35"/>
      <c r="AE203" s="35"/>
      <c r="AR203" s="193" t="s">
        <v>369</v>
      </c>
      <c r="AT203" s="193" t="s">
        <v>140</v>
      </c>
      <c r="AU203" s="193" t="s">
        <v>72</v>
      </c>
      <c r="AY203" s="14" t="s">
        <v>146</v>
      </c>
      <c r="BE203" s="194">
        <f>IF(N203="základní",J203,0)</f>
        <v>0</v>
      </c>
      <c r="BF203" s="194">
        <f>IF(N203="snížená",J203,0)</f>
        <v>0</v>
      </c>
      <c r="BG203" s="194">
        <f>IF(N203="zákl. přenesená",J203,0)</f>
        <v>0</v>
      </c>
      <c r="BH203" s="194">
        <f>IF(N203="sníž. přenesená",J203,0)</f>
        <v>0</v>
      </c>
      <c r="BI203" s="194">
        <f>IF(N203="nulová",J203,0)</f>
        <v>0</v>
      </c>
      <c r="BJ203" s="14" t="s">
        <v>79</v>
      </c>
      <c r="BK203" s="194">
        <f>ROUND(I203*H203,2)</f>
        <v>0</v>
      </c>
      <c r="BL203" s="14" t="s">
        <v>369</v>
      </c>
      <c r="BM203" s="193" t="s">
        <v>384</v>
      </c>
    </row>
    <row r="204" s="2" customFormat="1">
      <c r="A204" s="35"/>
      <c r="B204" s="36"/>
      <c r="C204" s="37"/>
      <c r="D204" s="195" t="s">
        <v>148</v>
      </c>
      <c r="E204" s="37"/>
      <c r="F204" s="196" t="s">
        <v>383</v>
      </c>
      <c r="G204" s="37"/>
      <c r="H204" s="37"/>
      <c r="I204" s="197"/>
      <c r="J204" s="37"/>
      <c r="K204" s="37"/>
      <c r="L204" s="41"/>
      <c r="M204" s="198"/>
      <c r="N204" s="199"/>
      <c r="O204" s="81"/>
      <c r="P204" s="81"/>
      <c r="Q204" s="81"/>
      <c r="R204" s="81"/>
      <c r="S204" s="81"/>
      <c r="T204" s="82"/>
      <c r="U204" s="35"/>
      <c r="V204" s="35"/>
      <c r="W204" s="35"/>
      <c r="X204" s="35"/>
      <c r="Y204" s="35"/>
      <c r="Z204" s="35"/>
      <c r="AA204" s="35"/>
      <c r="AB204" s="35"/>
      <c r="AC204" s="35"/>
      <c r="AD204" s="35"/>
      <c r="AE204" s="35"/>
      <c r="AT204" s="14" t="s">
        <v>148</v>
      </c>
      <c r="AU204" s="14" t="s">
        <v>72</v>
      </c>
    </row>
    <row r="205" s="2" customFormat="1" ht="16.5" customHeight="1">
      <c r="A205" s="35"/>
      <c r="B205" s="36"/>
      <c r="C205" s="182" t="s">
        <v>385</v>
      </c>
      <c r="D205" s="182" t="s">
        <v>140</v>
      </c>
      <c r="E205" s="183" t="s">
        <v>386</v>
      </c>
      <c r="F205" s="184" t="s">
        <v>387</v>
      </c>
      <c r="G205" s="185" t="s">
        <v>207</v>
      </c>
      <c r="H205" s="186">
        <v>2</v>
      </c>
      <c r="I205" s="187"/>
      <c r="J205" s="188">
        <f>ROUND(I205*H205,2)</f>
        <v>0</v>
      </c>
      <c r="K205" s="184" t="s">
        <v>144</v>
      </c>
      <c r="L205" s="41"/>
      <c r="M205" s="189" t="s">
        <v>19</v>
      </c>
      <c r="N205" s="190" t="s">
        <v>43</v>
      </c>
      <c r="O205" s="81"/>
      <c r="P205" s="191">
        <f>O205*H205</f>
        <v>0</v>
      </c>
      <c r="Q205" s="191">
        <v>0</v>
      </c>
      <c r="R205" s="191">
        <f>Q205*H205</f>
        <v>0</v>
      </c>
      <c r="S205" s="191">
        <v>0</v>
      </c>
      <c r="T205" s="192">
        <f>S205*H205</f>
        <v>0</v>
      </c>
      <c r="U205" s="35"/>
      <c r="V205" s="35"/>
      <c r="W205" s="35"/>
      <c r="X205" s="35"/>
      <c r="Y205" s="35"/>
      <c r="Z205" s="35"/>
      <c r="AA205" s="35"/>
      <c r="AB205" s="35"/>
      <c r="AC205" s="35"/>
      <c r="AD205" s="35"/>
      <c r="AE205" s="35"/>
      <c r="AR205" s="193" t="s">
        <v>369</v>
      </c>
      <c r="AT205" s="193" t="s">
        <v>140</v>
      </c>
      <c r="AU205" s="193" t="s">
        <v>72</v>
      </c>
      <c r="AY205" s="14" t="s">
        <v>146</v>
      </c>
      <c r="BE205" s="194">
        <f>IF(N205="základní",J205,0)</f>
        <v>0</v>
      </c>
      <c r="BF205" s="194">
        <f>IF(N205="snížená",J205,0)</f>
        <v>0</v>
      </c>
      <c r="BG205" s="194">
        <f>IF(N205="zákl. přenesená",J205,0)</f>
        <v>0</v>
      </c>
      <c r="BH205" s="194">
        <f>IF(N205="sníž. přenesená",J205,0)</f>
        <v>0</v>
      </c>
      <c r="BI205" s="194">
        <f>IF(N205="nulová",J205,0)</f>
        <v>0</v>
      </c>
      <c r="BJ205" s="14" t="s">
        <v>79</v>
      </c>
      <c r="BK205" s="194">
        <f>ROUND(I205*H205,2)</f>
        <v>0</v>
      </c>
      <c r="BL205" s="14" t="s">
        <v>369</v>
      </c>
      <c r="BM205" s="193" t="s">
        <v>388</v>
      </c>
    </row>
    <row r="206" s="2" customFormat="1">
      <c r="A206" s="35"/>
      <c r="B206" s="36"/>
      <c r="C206" s="37"/>
      <c r="D206" s="195" t="s">
        <v>148</v>
      </c>
      <c r="E206" s="37"/>
      <c r="F206" s="196" t="s">
        <v>387</v>
      </c>
      <c r="G206" s="37"/>
      <c r="H206" s="37"/>
      <c r="I206" s="197"/>
      <c r="J206" s="37"/>
      <c r="K206" s="37"/>
      <c r="L206" s="41"/>
      <c r="M206" s="233"/>
      <c r="N206" s="234"/>
      <c r="O206" s="235"/>
      <c r="P206" s="235"/>
      <c r="Q206" s="235"/>
      <c r="R206" s="235"/>
      <c r="S206" s="235"/>
      <c r="T206" s="236"/>
      <c r="U206" s="35"/>
      <c r="V206" s="35"/>
      <c r="W206" s="35"/>
      <c r="X206" s="35"/>
      <c r="Y206" s="35"/>
      <c r="Z206" s="35"/>
      <c r="AA206" s="35"/>
      <c r="AB206" s="35"/>
      <c r="AC206" s="35"/>
      <c r="AD206" s="35"/>
      <c r="AE206" s="35"/>
      <c r="AT206" s="14" t="s">
        <v>148</v>
      </c>
      <c r="AU206" s="14" t="s">
        <v>72</v>
      </c>
    </row>
    <row r="207" s="2" customFormat="1" ht="6.96" customHeight="1">
      <c r="A207" s="35"/>
      <c r="B207" s="56"/>
      <c r="C207" s="57"/>
      <c r="D207" s="57"/>
      <c r="E207" s="57"/>
      <c r="F207" s="57"/>
      <c r="G207" s="57"/>
      <c r="H207" s="57"/>
      <c r="I207" s="57"/>
      <c r="J207" s="57"/>
      <c r="K207" s="57"/>
      <c r="L207" s="41"/>
      <c r="M207" s="35"/>
      <c r="O207" s="35"/>
      <c r="P207" s="35"/>
      <c r="Q207" s="35"/>
      <c r="R207" s="35"/>
      <c r="S207" s="35"/>
      <c r="T207" s="35"/>
      <c r="U207" s="35"/>
      <c r="V207" s="35"/>
      <c r="W207" s="35"/>
      <c r="X207" s="35"/>
      <c r="Y207" s="35"/>
      <c r="Z207" s="35"/>
      <c r="AA207" s="35"/>
      <c r="AB207" s="35"/>
      <c r="AC207" s="35"/>
      <c r="AD207" s="35"/>
      <c r="AE207" s="35"/>
    </row>
  </sheetData>
  <sheetProtection sheet="1" autoFilter="0" formatColumns="0" formatRows="0" objects="1" scenarios="1" spinCount="100000" saltValue="G444hi7syUt+uxuewo0PjHdO0W8gEA7AH+pXv/MHXzIk3jANhKIKYx/OwQRE1xUPRbAZEmzdNoHzoDrMOllsyQ==" hashValue="x/aeQGEwVfeCwAmpZLE0t0Emx8V2xNvt6MboxE25k5KvucEYD3hnw2Jpnju7AjY5rT20euDBXaHN27WNiLWCZQ==" algorithmName="SHA-512" password="CC35"/>
  <autoFilter ref="C84:K20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89</v>
      </c>
    </row>
    <row r="3" s="1" customFormat="1" ht="6.96" customHeight="1">
      <c r="B3" s="135"/>
      <c r="C3" s="136"/>
      <c r="D3" s="136"/>
      <c r="E3" s="136"/>
      <c r="F3" s="136"/>
      <c r="G3" s="136"/>
      <c r="H3" s="136"/>
      <c r="I3" s="136"/>
      <c r="J3" s="136"/>
      <c r="K3" s="136"/>
      <c r="L3" s="17"/>
      <c r="AT3" s="14" t="s">
        <v>81</v>
      </c>
    </row>
    <row r="4" s="1" customFormat="1" ht="24.96" customHeight="1">
      <c r="B4" s="17"/>
      <c r="D4" s="137" t="s">
        <v>118</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Čištění kolejového lože v úseku Klatovy - Přeštice</v>
      </c>
      <c r="F7" s="139"/>
      <c r="G7" s="139"/>
      <c r="H7" s="139"/>
      <c r="L7" s="17"/>
    </row>
    <row r="8" s="1" customFormat="1" ht="12" customHeight="1">
      <c r="B8" s="17"/>
      <c r="D8" s="139" t="s">
        <v>119</v>
      </c>
      <c r="L8" s="17"/>
    </row>
    <row r="9" s="2" customFormat="1" ht="16.5" customHeight="1">
      <c r="A9" s="35"/>
      <c r="B9" s="41"/>
      <c r="C9" s="35"/>
      <c r="D9" s="35"/>
      <c r="E9" s="140" t="s">
        <v>120</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121</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389</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22. 2. 2023</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ROUND((SUM(BE85:BE91)),  2)</f>
        <v>0</v>
      </c>
      <c r="G35" s="35"/>
      <c r="H35" s="35"/>
      <c r="I35" s="154">
        <v>0.20999999999999999</v>
      </c>
      <c r="J35" s="153">
        <f>ROUND(((SUM(BE85:BE91))*I35),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ROUND((SUM(BF85:BF91)),  2)</f>
        <v>0</v>
      </c>
      <c r="G36" s="35"/>
      <c r="H36" s="35"/>
      <c r="I36" s="154">
        <v>0.14999999999999999</v>
      </c>
      <c r="J36" s="153">
        <f>ROUND(((SUM(BF85:BF91))*I36),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ROUND((SUM(BG85:BG91)),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ROUND((SUM(BH85:BH91)),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ROUND((SUM(BI85:BI91)),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123</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Čištění kolejového lože v úseku Klatovy - Přeštice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119</v>
      </c>
      <c r="D51" s="19"/>
      <c r="E51" s="19"/>
      <c r="F51" s="19"/>
      <c r="G51" s="19"/>
      <c r="H51" s="19"/>
      <c r="I51" s="19"/>
      <c r="J51" s="19"/>
      <c r="K51" s="19"/>
      <c r="L51" s="17"/>
    </row>
    <row r="52" s="2" customFormat="1" ht="16.5" customHeight="1">
      <c r="A52" s="35"/>
      <c r="B52" s="36"/>
      <c r="C52" s="37"/>
      <c r="D52" s="37"/>
      <c r="E52" s="166" t="s">
        <v>120</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121</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1.2 - Materiál objednatele</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Přeštice</v>
      </c>
      <c r="G56" s="37"/>
      <c r="H56" s="37"/>
      <c r="I56" s="29" t="s">
        <v>23</v>
      </c>
      <c r="J56" s="69" t="str">
        <f>IF(J14="","",J14)</f>
        <v>22. 2. 2023</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124</v>
      </c>
      <c r="D61" s="168"/>
      <c r="E61" s="168"/>
      <c r="F61" s="168"/>
      <c r="G61" s="168"/>
      <c r="H61" s="168"/>
      <c r="I61" s="168"/>
      <c r="J61" s="169" t="s">
        <v>125</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126</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Čištění kolejového lože v úseku Klatovy - Přeštice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9"/>
      <c r="J74" s="19"/>
      <c r="K74" s="19"/>
      <c r="L74" s="17"/>
    </row>
    <row r="75" s="2" customFormat="1" ht="16.5" customHeight="1">
      <c r="A75" s="35"/>
      <c r="B75" s="36"/>
      <c r="C75" s="37"/>
      <c r="D75" s="37"/>
      <c r="E75" s="166" t="s">
        <v>120</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1.2 - Materiál objednatele</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Přeštice</v>
      </c>
      <c r="G79" s="37"/>
      <c r="H79" s="37"/>
      <c r="I79" s="29" t="s">
        <v>23</v>
      </c>
      <c r="J79" s="69" t="str">
        <f>IF(J14="","",J14)</f>
        <v>22. 2. 2023</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128</v>
      </c>
      <c r="D84" s="174" t="s">
        <v>57</v>
      </c>
      <c r="E84" s="174" t="s">
        <v>53</v>
      </c>
      <c r="F84" s="174" t="s">
        <v>54</v>
      </c>
      <c r="G84" s="174" t="s">
        <v>129</v>
      </c>
      <c r="H84" s="174" t="s">
        <v>130</v>
      </c>
      <c r="I84" s="174" t="s">
        <v>131</v>
      </c>
      <c r="J84" s="174" t="s">
        <v>125</v>
      </c>
      <c r="K84" s="175" t="s">
        <v>132</v>
      </c>
      <c r="L84" s="176"/>
      <c r="M84" s="89" t="s">
        <v>19</v>
      </c>
      <c r="N84" s="90" t="s">
        <v>42</v>
      </c>
      <c r="O84" s="90" t="s">
        <v>133</v>
      </c>
      <c r="P84" s="90" t="s">
        <v>134</v>
      </c>
      <c r="Q84" s="90" t="s">
        <v>135</v>
      </c>
      <c r="R84" s="90" t="s">
        <v>136</v>
      </c>
      <c r="S84" s="90" t="s">
        <v>137</v>
      </c>
      <c r="T84" s="91" t="s">
        <v>138</v>
      </c>
      <c r="U84" s="171"/>
      <c r="V84" s="171"/>
      <c r="W84" s="171"/>
      <c r="X84" s="171"/>
      <c r="Y84" s="171"/>
      <c r="Z84" s="171"/>
      <c r="AA84" s="171"/>
      <c r="AB84" s="171"/>
      <c r="AC84" s="171"/>
      <c r="AD84" s="171"/>
      <c r="AE84" s="171"/>
    </row>
    <row r="85" s="2" customFormat="1" ht="22.8" customHeight="1">
      <c r="A85" s="35"/>
      <c r="B85" s="36"/>
      <c r="C85" s="96" t="s">
        <v>139</v>
      </c>
      <c r="D85" s="37"/>
      <c r="E85" s="37"/>
      <c r="F85" s="37"/>
      <c r="G85" s="37"/>
      <c r="H85" s="37"/>
      <c r="I85" s="37"/>
      <c r="J85" s="177">
        <f>BK85</f>
        <v>0</v>
      </c>
      <c r="K85" s="37"/>
      <c r="L85" s="41"/>
      <c r="M85" s="92"/>
      <c r="N85" s="178"/>
      <c r="O85" s="93"/>
      <c r="P85" s="179">
        <f>SUM(P86:P91)</f>
        <v>0</v>
      </c>
      <c r="Q85" s="93"/>
      <c r="R85" s="179">
        <f>SUM(R86:R91)</f>
        <v>0.10299999999999999</v>
      </c>
      <c r="S85" s="93"/>
      <c r="T85" s="180">
        <f>SUM(T86:T91)</f>
        <v>0</v>
      </c>
      <c r="U85" s="35"/>
      <c r="V85" s="35"/>
      <c r="W85" s="35"/>
      <c r="X85" s="35"/>
      <c r="Y85" s="35"/>
      <c r="Z85" s="35"/>
      <c r="AA85" s="35"/>
      <c r="AB85" s="35"/>
      <c r="AC85" s="35"/>
      <c r="AD85" s="35"/>
      <c r="AE85" s="35"/>
      <c r="AT85" s="14" t="s">
        <v>71</v>
      </c>
      <c r="AU85" s="14" t="s">
        <v>126</v>
      </c>
      <c r="BK85" s="181">
        <f>SUM(BK86:BK91)</f>
        <v>0</v>
      </c>
    </row>
    <row r="86" s="2" customFormat="1" ht="16.5" customHeight="1">
      <c r="A86" s="35"/>
      <c r="B86" s="36"/>
      <c r="C86" s="222" t="s">
        <v>79</v>
      </c>
      <c r="D86" s="222" t="s">
        <v>184</v>
      </c>
      <c r="E86" s="223" t="s">
        <v>390</v>
      </c>
      <c r="F86" s="224" t="s">
        <v>391</v>
      </c>
      <c r="G86" s="225" t="s">
        <v>207</v>
      </c>
      <c r="H86" s="226">
        <v>84</v>
      </c>
      <c r="I86" s="227"/>
      <c r="J86" s="228">
        <f>ROUND(I86*H86,2)</f>
        <v>0</v>
      </c>
      <c r="K86" s="224" t="s">
        <v>144</v>
      </c>
      <c r="L86" s="229"/>
      <c r="M86" s="230" t="s">
        <v>19</v>
      </c>
      <c r="N86" s="231" t="s">
        <v>43</v>
      </c>
      <c r="O86" s="81"/>
      <c r="P86" s="191">
        <f>O86*H86</f>
        <v>0</v>
      </c>
      <c r="Q86" s="191">
        <v>0</v>
      </c>
      <c r="R86" s="191">
        <f>Q86*H86</f>
        <v>0</v>
      </c>
      <c r="S86" s="191">
        <v>0</v>
      </c>
      <c r="T86" s="192">
        <f>S86*H86</f>
        <v>0</v>
      </c>
      <c r="U86" s="35"/>
      <c r="V86" s="35"/>
      <c r="W86" s="35"/>
      <c r="X86" s="35"/>
      <c r="Y86" s="35"/>
      <c r="Z86" s="35"/>
      <c r="AA86" s="35"/>
      <c r="AB86" s="35"/>
      <c r="AC86" s="35"/>
      <c r="AD86" s="35"/>
      <c r="AE86" s="35"/>
      <c r="AR86" s="193" t="s">
        <v>191</v>
      </c>
      <c r="AT86" s="193" t="s">
        <v>184</v>
      </c>
      <c r="AU86" s="193" t="s">
        <v>72</v>
      </c>
      <c r="AY86" s="14" t="s">
        <v>146</v>
      </c>
      <c r="BE86" s="194">
        <f>IF(N86="základní",J86,0)</f>
        <v>0</v>
      </c>
      <c r="BF86" s="194">
        <f>IF(N86="snížená",J86,0)</f>
        <v>0</v>
      </c>
      <c r="BG86" s="194">
        <f>IF(N86="zákl. přenesená",J86,0)</f>
        <v>0</v>
      </c>
      <c r="BH86" s="194">
        <f>IF(N86="sníž. přenesená",J86,0)</f>
        <v>0</v>
      </c>
      <c r="BI86" s="194">
        <f>IF(N86="nulová",J86,0)</f>
        <v>0</v>
      </c>
      <c r="BJ86" s="14" t="s">
        <v>79</v>
      </c>
      <c r="BK86" s="194">
        <f>ROUND(I86*H86,2)</f>
        <v>0</v>
      </c>
      <c r="BL86" s="14" t="s">
        <v>145</v>
      </c>
      <c r="BM86" s="193" t="s">
        <v>392</v>
      </c>
    </row>
    <row r="87" s="2" customFormat="1">
      <c r="A87" s="35"/>
      <c r="B87" s="36"/>
      <c r="C87" s="37"/>
      <c r="D87" s="195" t="s">
        <v>148</v>
      </c>
      <c r="E87" s="37"/>
      <c r="F87" s="196" t="s">
        <v>391</v>
      </c>
      <c r="G87" s="37"/>
      <c r="H87" s="37"/>
      <c r="I87" s="197"/>
      <c r="J87" s="37"/>
      <c r="K87" s="37"/>
      <c r="L87" s="41"/>
      <c r="M87" s="198"/>
      <c r="N87" s="199"/>
      <c r="O87" s="81"/>
      <c r="P87" s="81"/>
      <c r="Q87" s="81"/>
      <c r="R87" s="81"/>
      <c r="S87" s="81"/>
      <c r="T87" s="82"/>
      <c r="U87" s="35"/>
      <c r="V87" s="35"/>
      <c r="W87" s="35"/>
      <c r="X87" s="35"/>
      <c r="Y87" s="35"/>
      <c r="Z87" s="35"/>
      <c r="AA87" s="35"/>
      <c r="AB87" s="35"/>
      <c r="AC87" s="35"/>
      <c r="AD87" s="35"/>
      <c r="AE87" s="35"/>
      <c r="AT87" s="14" t="s">
        <v>148</v>
      </c>
      <c r="AU87" s="14" t="s">
        <v>72</v>
      </c>
    </row>
    <row r="88" s="2" customFormat="1" ht="16.5" customHeight="1">
      <c r="A88" s="35"/>
      <c r="B88" s="36"/>
      <c r="C88" s="222" t="s">
        <v>81</v>
      </c>
      <c r="D88" s="222" t="s">
        <v>184</v>
      </c>
      <c r="E88" s="223" t="s">
        <v>393</v>
      </c>
      <c r="F88" s="224" t="s">
        <v>394</v>
      </c>
      <c r="G88" s="225" t="s">
        <v>207</v>
      </c>
      <c r="H88" s="226">
        <v>68</v>
      </c>
      <c r="I88" s="227"/>
      <c r="J88" s="228">
        <f>ROUND(I88*H88,2)</f>
        <v>0</v>
      </c>
      <c r="K88" s="224" t="s">
        <v>144</v>
      </c>
      <c r="L88" s="229"/>
      <c r="M88" s="230" t="s">
        <v>19</v>
      </c>
      <c r="N88" s="231" t="s">
        <v>43</v>
      </c>
      <c r="O88" s="81"/>
      <c r="P88" s="191">
        <f>O88*H88</f>
        <v>0</v>
      </c>
      <c r="Q88" s="191">
        <v>0</v>
      </c>
      <c r="R88" s="191">
        <f>Q88*H88</f>
        <v>0</v>
      </c>
      <c r="S88" s="191">
        <v>0</v>
      </c>
      <c r="T88" s="192">
        <f>S88*H88</f>
        <v>0</v>
      </c>
      <c r="U88" s="35"/>
      <c r="V88" s="35"/>
      <c r="W88" s="35"/>
      <c r="X88" s="35"/>
      <c r="Y88" s="35"/>
      <c r="Z88" s="35"/>
      <c r="AA88" s="35"/>
      <c r="AB88" s="35"/>
      <c r="AC88" s="35"/>
      <c r="AD88" s="35"/>
      <c r="AE88" s="35"/>
      <c r="AR88" s="193" t="s">
        <v>191</v>
      </c>
      <c r="AT88" s="193" t="s">
        <v>184</v>
      </c>
      <c r="AU88" s="193" t="s">
        <v>72</v>
      </c>
      <c r="AY88" s="14" t="s">
        <v>146</v>
      </c>
      <c r="BE88" s="194">
        <f>IF(N88="základní",J88,0)</f>
        <v>0</v>
      </c>
      <c r="BF88" s="194">
        <f>IF(N88="snížená",J88,0)</f>
        <v>0</v>
      </c>
      <c r="BG88" s="194">
        <f>IF(N88="zákl. přenesená",J88,0)</f>
        <v>0</v>
      </c>
      <c r="BH88" s="194">
        <f>IF(N88="sníž. přenesená",J88,0)</f>
        <v>0</v>
      </c>
      <c r="BI88" s="194">
        <f>IF(N88="nulová",J88,0)</f>
        <v>0</v>
      </c>
      <c r="BJ88" s="14" t="s">
        <v>79</v>
      </c>
      <c r="BK88" s="194">
        <f>ROUND(I88*H88,2)</f>
        <v>0</v>
      </c>
      <c r="BL88" s="14" t="s">
        <v>145</v>
      </c>
      <c r="BM88" s="193" t="s">
        <v>395</v>
      </c>
    </row>
    <row r="89" s="2" customFormat="1">
      <c r="A89" s="35"/>
      <c r="B89" s="36"/>
      <c r="C89" s="37"/>
      <c r="D89" s="195" t="s">
        <v>148</v>
      </c>
      <c r="E89" s="37"/>
      <c r="F89" s="196" t="s">
        <v>394</v>
      </c>
      <c r="G89" s="37"/>
      <c r="H89" s="37"/>
      <c r="I89" s="197"/>
      <c r="J89" s="37"/>
      <c r="K89" s="37"/>
      <c r="L89" s="41"/>
      <c r="M89" s="198"/>
      <c r="N89" s="199"/>
      <c r="O89" s="81"/>
      <c r="P89" s="81"/>
      <c r="Q89" s="81"/>
      <c r="R89" s="81"/>
      <c r="S89" s="81"/>
      <c r="T89" s="82"/>
      <c r="U89" s="35"/>
      <c r="V89" s="35"/>
      <c r="W89" s="35"/>
      <c r="X89" s="35"/>
      <c r="Y89" s="35"/>
      <c r="Z89" s="35"/>
      <c r="AA89" s="35"/>
      <c r="AB89" s="35"/>
      <c r="AC89" s="35"/>
      <c r="AD89" s="35"/>
      <c r="AE89" s="35"/>
      <c r="AT89" s="14" t="s">
        <v>148</v>
      </c>
      <c r="AU89" s="14" t="s">
        <v>72</v>
      </c>
    </row>
    <row r="90" s="2" customFormat="1" ht="16.5" customHeight="1">
      <c r="A90" s="35"/>
      <c r="B90" s="36"/>
      <c r="C90" s="222" t="s">
        <v>160</v>
      </c>
      <c r="D90" s="222" t="s">
        <v>184</v>
      </c>
      <c r="E90" s="223" t="s">
        <v>396</v>
      </c>
      <c r="F90" s="224" t="s">
        <v>397</v>
      </c>
      <c r="G90" s="225" t="s">
        <v>207</v>
      </c>
      <c r="H90" s="226">
        <v>1</v>
      </c>
      <c r="I90" s="227"/>
      <c r="J90" s="228">
        <f>ROUND(I90*H90,2)</f>
        <v>0</v>
      </c>
      <c r="K90" s="224" t="s">
        <v>144</v>
      </c>
      <c r="L90" s="229"/>
      <c r="M90" s="230" t="s">
        <v>19</v>
      </c>
      <c r="N90" s="231" t="s">
        <v>43</v>
      </c>
      <c r="O90" s="81"/>
      <c r="P90" s="191">
        <f>O90*H90</f>
        <v>0</v>
      </c>
      <c r="Q90" s="191">
        <v>0.10299999999999999</v>
      </c>
      <c r="R90" s="191">
        <f>Q90*H90</f>
        <v>0.10299999999999999</v>
      </c>
      <c r="S90" s="191">
        <v>0</v>
      </c>
      <c r="T90" s="192">
        <f>S90*H90</f>
        <v>0</v>
      </c>
      <c r="U90" s="35"/>
      <c r="V90" s="35"/>
      <c r="W90" s="35"/>
      <c r="X90" s="35"/>
      <c r="Y90" s="35"/>
      <c r="Z90" s="35"/>
      <c r="AA90" s="35"/>
      <c r="AB90" s="35"/>
      <c r="AC90" s="35"/>
      <c r="AD90" s="35"/>
      <c r="AE90" s="35"/>
      <c r="AR90" s="193" t="s">
        <v>191</v>
      </c>
      <c r="AT90" s="193" t="s">
        <v>184</v>
      </c>
      <c r="AU90" s="193" t="s">
        <v>72</v>
      </c>
      <c r="AY90" s="14" t="s">
        <v>146</v>
      </c>
      <c r="BE90" s="194">
        <f>IF(N90="základní",J90,0)</f>
        <v>0</v>
      </c>
      <c r="BF90" s="194">
        <f>IF(N90="snížená",J90,0)</f>
        <v>0</v>
      </c>
      <c r="BG90" s="194">
        <f>IF(N90="zákl. přenesená",J90,0)</f>
        <v>0</v>
      </c>
      <c r="BH90" s="194">
        <f>IF(N90="sníž. přenesená",J90,0)</f>
        <v>0</v>
      </c>
      <c r="BI90" s="194">
        <f>IF(N90="nulová",J90,0)</f>
        <v>0</v>
      </c>
      <c r="BJ90" s="14" t="s">
        <v>79</v>
      </c>
      <c r="BK90" s="194">
        <f>ROUND(I90*H90,2)</f>
        <v>0</v>
      </c>
      <c r="BL90" s="14" t="s">
        <v>145</v>
      </c>
      <c r="BM90" s="193" t="s">
        <v>398</v>
      </c>
    </row>
    <row r="91" s="2" customFormat="1">
      <c r="A91" s="35"/>
      <c r="B91" s="36"/>
      <c r="C91" s="37"/>
      <c r="D91" s="195" t="s">
        <v>148</v>
      </c>
      <c r="E91" s="37"/>
      <c r="F91" s="196" t="s">
        <v>397</v>
      </c>
      <c r="G91" s="37"/>
      <c r="H91" s="37"/>
      <c r="I91" s="197"/>
      <c r="J91" s="37"/>
      <c r="K91" s="37"/>
      <c r="L91" s="41"/>
      <c r="M91" s="233"/>
      <c r="N91" s="234"/>
      <c r="O91" s="235"/>
      <c r="P91" s="235"/>
      <c r="Q91" s="235"/>
      <c r="R91" s="235"/>
      <c r="S91" s="235"/>
      <c r="T91" s="236"/>
      <c r="U91" s="35"/>
      <c r="V91" s="35"/>
      <c r="W91" s="35"/>
      <c r="X91" s="35"/>
      <c r="Y91" s="35"/>
      <c r="Z91" s="35"/>
      <c r="AA91" s="35"/>
      <c r="AB91" s="35"/>
      <c r="AC91" s="35"/>
      <c r="AD91" s="35"/>
      <c r="AE91" s="35"/>
      <c r="AT91" s="14" t="s">
        <v>148</v>
      </c>
      <c r="AU91" s="14" t="s">
        <v>72</v>
      </c>
    </row>
    <row r="92" s="2" customFormat="1" ht="6.96" customHeight="1">
      <c r="A92" s="35"/>
      <c r="B92" s="56"/>
      <c r="C92" s="57"/>
      <c r="D92" s="57"/>
      <c r="E92" s="57"/>
      <c r="F92" s="57"/>
      <c r="G92" s="57"/>
      <c r="H92" s="57"/>
      <c r="I92" s="57"/>
      <c r="J92" s="57"/>
      <c r="K92" s="57"/>
      <c r="L92" s="41"/>
      <c r="M92" s="35"/>
      <c r="O92" s="35"/>
      <c r="P92" s="35"/>
      <c r="Q92" s="35"/>
      <c r="R92" s="35"/>
      <c r="S92" s="35"/>
      <c r="T92" s="35"/>
      <c r="U92" s="35"/>
      <c r="V92" s="35"/>
      <c r="W92" s="35"/>
      <c r="X92" s="35"/>
      <c r="Y92" s="35"/>
      <c r="Z92" s="35"/>
      <c r="AA92" s="35"/>
      <c r="AB92" s="35"/>
      <c r="AC92" s="35"/>
      <c r="AD92" s="35"/>
      <c r="AE92" s="35"/>
    </row>
  </sheetData>
  <sheetProtection sheet="1" autoFilter="0" formatColumns="0" formatRows="0" objects="1" scenarios="1" spinCount="100000" saltValue="WaWTV85uVeZ+vqx4DUZwIEl0VaU7uMBTCWOik99vtWe9VQljmkjJ6Q6WMs2FP6VYOlyQBQIvWfrYFskwUk3X9Q==" hashValue="OpON9jJ0QqyUfccmWURMBP+Ic6itIC0vfNSNx5yrDuGcKlvsE+l8yxJflai1p0VBCb5lZRu7Ms1Z5IFNdjfR8Q==" algorithmName="SHA-512" password="CC35"/>
  <autoFilter ref="C84:K9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94</v>
      </c>
    </row>
    <row r="3" s="1" customFormat="1" ht="6.96" customHeight="1">
      <c r="B3" s="135"/>
      <c r="C3" s="136"/>
      <c r="D3" s="136"/>
      <c r="E3" s="136"/>
      <c r="F3" s="136"/>
      <c r="G3" s="136"/>
      <c r="H3" s="136"/>
      <c r="I3" s="136"/>
      <c r="J3" s="136"/>
      <c r="K3" s="136"/>
      <c r="L3" s="17"/>
      <c r="AT3" s="14" t="s">
        <v>81</v>
      </c>
    </row>
    <row r="4" s="1" customFormat="1" ht="24.96" customHeight="1">
      <c r="B4" s="17"/>
      <c r="D4" s="137" t="s">
        <v>118</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Čištění kolejového lože v úseku Klatovy - Přeštice</v>
      </c>
      <c r="F7" s="139"/>
      <c r="G7" s="139"/>
      <c r="H7" s="139"/>
      <c r="L7" s="17"/>
    </row>
    <row r="8" s="1" customFormat="1" ht="12" customHeight="1">
      <c r="B8" s="17"/>
      <c r="D8" s="139" t="s">
        <v>119</v>
      </c>
      <c r="L8" s="17"/>
    </row>
    <row r="9" s="2" customFormat="1" ht="16.5" customHeight="1">
      <c r="A9" s="35"/>
      <c r="B9" s="41"/>
      <c r="C9" s="35"/>
      <c r="D9" s="35"/>
      <c r="E9" s="140" t="s">
        <v>399</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121</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400</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22. 2. 2023</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ROUND((SUM(BE85:BE148)),  2)</f>
        <v>0</v>
      </c>
      <c r="G35" s="35"/>
      <c r="H35" s="35"/>
      <c r="I35" s="154">
        <v>0.20999999999999999</v>
      </c>
      <c r="J35" s="153">
        <f>ROUND(((SUM(BE85:BE148))*I35),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ROUND((SUM(BF85:BF148)),  2)</f>
        <v>0</v>
      </c>
      <c r="G36" s="35"/>
      <c r="H36" s="35"/>
      <c r="I36" s="154">
        <v>0.14999999999999999</v>
      </c>
      <c r="J36" s="153">
        <f>ROUND(((SUM(BF85:BF148))*I36),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ROUND((SUM(BG85:BG148)),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ROUND((SUM(BH85:BH148)),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ROUND((SUM(BI85:BI148)),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123</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Čištění kolejového lože v úseku Klatovy - Přeštice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119</v>
      </c>
      <c r="D51" s="19"/>
      <c r="E51" s="19"/>
      <c r="F51" s="19"/>
      <c r="G51" s="19"/>
      <c r="H51" s="19"/>
      <c r="I51" s="19"/>
      <c r="J51" s="19"/>
      <c r="K51" s="19"/>
      <c r="L51" s="17"/>
    </row>
    <row r="52" s="2" customFormat="1" ht="16.5" customHeight="1">
      <c r="A52" s="35"/>
      <c r="B52" s="36"/>
      <c r="C52" s="37"/>
      <c r="D52" s="37"/>
      <c r="E52" s="166" t="s">
        <v>399</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121</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2.1 - Čištění KL</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Přeštice</v>
      </c>
      <c r="G56" s="37"/>
      <c r="H56" s="37"/>
      <c r="I56" s="29" t="s">
        <v>23</v>
      </c>
      <c r="J56" s="69" t="str">
        <f>IF(J14="","",J14)</f>
        <v>22. 2. 2023</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124</v>
      </c>
      <c r="D61" s="168"/>
      <c r="E61" s="168"/>
      <c r="F61" s="168"/>
      <c r="G61" s="168"/>
      <c r="H61" s="168"/>
      <c r="I61" s="168"/>
      <c r="J61" s="169" t="s">
        <v>125</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126</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Čištění kolejového lože v úseku Klatovy - Přeštice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9"/>
      <c r="J74" s="19"/>
      <c r="K74" s="19"/>
      <c r="L74" s="17"/>
    </row>
    <row r="75" s="2" customFormat="1" ht="16.5" customHeight="1">
      <c r="A75" s="35"/>
      <c r="B75" s="36"/>
      <c r="C75" s="37"/>
      <c r="D75" s="37"/>
      <c r="E75" s="166" t="s">
        <v>399</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2.1 - Čištění KL</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Přeštice</v>
      </c>
      <c r="G79" s="37"/>
      <c r="H79" s="37"/>
      <c r="I79" s="29" t="s">
        <v>23</v>
      </c>
      <c r="J79" s="69" t="str">
        <f>IF(J14="","",J14)</f>
        <v>22. 2. 2023</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128</v>
      </c>
      <c r="D84" s="174" t="s">
        <v>57</v>
      </c>
      <c r="E84" s="174" t="s">
        <v>53</v>
      </c>
      <c r="F84" s="174" t="s">
        <v>54</v>
      </c>
      <c r="G84" s="174" t="s">
        <v>129</v>
      </c>
      <c r="H84" s="174" t="s">
        <v>130</v>
      </c>
      <c r="I84" s="174" t="s">
        <v>131</v>
      </c>
      <c r="J84" s="174" t="s">
        <v>125</v>
      </c>
      <c r="K84" s="175" t="s">
        <v>132</v>
      </c>
      <c r="L84" s="176"/>
      <c r="M84" s="89" t="s">
        <v>19</v>
      </c>
      <c r="N84" s="90" t="s">
        <v>42</v>
      </c>
      <c r="O84" s="90" t="s">
        <v>133</v>
      </c>
      <c r="P84" s="90" t="s">
        <v>134</v>
      </c>
      <c r="Q84" s="90" t="s">
        <v>135</v>
      </c>
      <c r="R84" s="90" t="s">
        <v>136</v>
      </c>
      <c r="S84" s="90" t="s">
        <v>137</v>
      </c>
      <c r="T84" s="91" t="s">
        <v>138</v>
      </c>
      <c r="U84" s="171"/>
      <c r="V84" s="171"/>
      <c r="W84" s="171"/>
      <c r="X84" s="171"/>
      <c r="Y84" s="171"/>
      <c r="Z84" s="171"/>
      <c r="AA84" s="171"/>
      <c r="AB84" s="171"/>
      <c r="AC84" s="171"/>
      <c r="AD84" s="171"/>
      <c r="AE84" s="171"/>
    </row>
    <row r="85" s="2" customFormat="1" ht="22.8" customHeight="1">
      <c r="A85" s="35"/>
      <c r="B85" s="36"/>
      <c r="C85" s="96" t="s">
        <v>139</v>
      </c>
      <c r="D85" s="37"/>
      <c r="E85" s="37"/>
      <c r="F85" s="37"/>
      <c r="G85" s="37"/>
      <c r="H85" s="37"/>
      <c r="I85" s="37"/>
      <c r="J85" s="177">
        <f>BK85</f>
        <v>0</v>
      </c>
      <c r="K85" s="37"/>
      <c r="L85" s="41"/>
      <c r="M85" s="92"/>
      <c r="N85" s="178"/>
      <c r="O85" s="93"/>
      <c r="P85" s="179">
        <f>SUM(P86:P148)</f>
        <v>0</v>
      </c>
      <c r="Q85" s="93"/>
      <c r="R85" s="179">
        <f>SUM(R86:R148)</f>
        <v>953.56600000000003</v>
      </c>
      <c r="S85" s="93"/>
      <c r="T85" s="180">
        <f>SUM(T86:T148)</f>
        <v>0</v>
      </c>
      <c r="U85" s="35"/>
      <c r="V85" s="35"/>
      <c r="W85" s="35"/>
      <c r="X85" s="35"/>
      <c r="Y85" s="35"/>
      <c r="Z85" s="35"/>
      <c r="AA85" s="35"/>
      <c r="AB85" s="35"/>
      <c r="AC85" s="35"/>
      <c r="AD85" s="35"/>
      <c r="AE85" s="35"/>
      <c r="AT85" s="14" t="s">
        <v>71</v>
      </c>
      <c r="AU85" s="14" t="s">
        <v>126</v>
      </c>
      <c r="BK85" s="181">
        <f>SUM(BK86:BK148)</f>
        <v>0</v>
      </c>
    </row>
    <row r="86" s="2" customFormat="1" ht="16.5" customHeight="1">
      <c r="A86" s="35"/>
      <c r="B86" s="36"/>
      <c r="C86" s="182" t="s">
        <v>79</v>
      </c>
      <c r="D86" s="182" t="s">
        <v>140</v>
      </c>
      <c r="E86" s="183" t="s">
        <v>141</v>
      </c>
      <c r="F86" s="184" t="s">
        <v>142</v>
      </c>
      <c r="G86" s="185" t="s">
        <v>143</v>
      </c>
      <c r="H86" s="186">
        <v>382.5</v>
      </c>
      <c r="I86" s="187"/>
      <c r="J86" s="188">
        <f>ROUND(I86*H86,2)</f>
        <v>0</v>
      </c>
      <c r="K86" s="184" t="s">
        <v>144</v>
      </c>
      <c r="L86" s="41"/>
      <c r="M86" s="189" t="s">
        <v>19</v>
      </c>
      <c r="N86" s="190" t="s">
        <v>43</v>
      </c>
      <c r="O86" s="81"/>
      <c r="P86" s="191">
        <f>O86*H86</f>
        <v>0</v>
      </c>
      <c r="Q86" s="191">
        <v>0</v>
      </c>
      <c r="R86" s="191">
        <f>Q86*H86</f>
        <v>0</v>
      </c>
      <c r="S86" s="191">
        <v>0</v>
      </c>
      <c r="T86" s="192">
        <f>S86*H86</f>
        <v>0</v>
      </c>
      <c r="U86" s="35"/>
      <c r="V86" s="35"/>
      <c r="W86" s="35"/>
      <c r="X86" s="35"/>
      <c r="Y86" s="35"/>
      <c r="Z86" s="35"/>
      <c r="AA86" s="35"/>
      <c r="AB86" s="35"/>
      <c r="AC86" s="35"/>
      <c r="AD86" s="35"/>
      <c r="AE86" s="35"/>
      <c r="AR86" s="193" t="s">
        <v>145</v>
      </c>
      <c r="AT86" s="193" t="s">
        <v>140</v>
      </c>
      <c r="AU86" s="193" t="s">
        <v>72</v>
      </c>
      <c r="AY86" s="14" t="s">
        <v>146</v>
      </c>
      <c r="BE86" s="194">
        <f>IF(N86="základní",J86,0)</f>
        <v>0</v>
      </c>
      <c r="BF86" s="194">
        <f>IF(N86="snížená",J86,0)</f>
        <v>0</v>
      </c>
      <c r="BG86" s="194">
        <f>IF(N86="zákl. přenesená",J86,0)</f>
        <v>0</v>
      </c>
      <c r="BH86" s="194">
        <f>IF(N86="sníž. přenesená",J86,0)</f>
        <v>0</v>
      </c>
      <c r="BI86" s="194">
        <f>IF(N86="nulová",J86,0)</f>
        <v>0</v>
      </c>
      <c r="BJ86" s="14" t="s">
        <v>79</v>
      </c>
      <c r="BK86" s="194">
        <f>ROUND(I86*H86,2)</f>
        <v>0</v>
      </c>
      <c r="BL86" s="14" t="s">
        <v>145</v>
      </c>
      <c r="BM86" s="193" t="s">
        <v>401</v>
      </c>
    </row>
    <row r="87" s="2" customFormat="1">
      <c r="A87" s="35"/>
      <c r="B87" s="36"/>
      <c r="C87" s="37"/>
      <c r="D87" s="195" t="s">
        <v>148</v>
      </c>
      <c r="E87" s="37"/>
      <c r="F87" s="196" t="s">
        <v>149</v>
      </c>
      <c r="G87" s="37"/>
      <c r="H87" s="37"/>
      <c r="I87" s="197"/>
      <c r="J87" s="37"/>
      <c r="K87" s="37"/>
      <c r="L87" s="41"/>
      <c r="M87" s="198"/>
      <c r="N87" s="199"/>
      <c r="O87" s="81"/>
      <c r="P87" s="81"/>
      <c r="Q87" s="81"/>
      <c r="R87" s="81"/>
      <c r="S87" s="81"/>
      <c r="T87" s="82"/>
      <c r="U87" s="35"/>
      <c r="V87" s="35"/>
      <c r="W87" s="35"/>
      <c r="X87" s="35"/>
      <c r="Y87" s="35"/>
      <c r="Z87" s="35"/>
      <c r="AA87" s="35"/>
      <c r="AB87" s="35"/>
      <c r="AC87" s="35"/>
      <c r="AD87" s="35"/>
      <c r="AE87" s="35"/>
      <c r="AT87" s="14" t="s">
        <v>148</v>
      </c>
      <c r="AU87" s="14" t="s">
        <v>72</v>
      </c>
    </row>
    <row r="88" s="10" customFormat="1">
      <c r="A88" s="10"/>
      <c r="B88" s="200"/>
      <c r="C88" s="201"/>
      <c r="D88" s="195" t="s">
        <v>150</v>
      </c>
      <c r="E88" s="202" t="s">
        <v>19</v>
      </c>
      <c r="F88" s="203" t="s">
        <v>402</v>
      </c>
      <c r="G88" s="201"/>
      <c r="H88" s="204">
        <v>240</v>
      </c>
      <c r="I88" s="205"/>
      <c r="J88" s="201"/>
      <c r="K88" s="201"/>
      <c r="L88" s="206"/>
      <c r="M88" s="207"/>
      <c r="N88" s="208"/>
      <c r="O88" s="208"/>
      <c r="P88" s="208"/>
      <c r="Q88" s="208"/>
      <c r="R88" s="208"/>
      <c r="S88" s="208"/>
      <c r="T88" s="209"/>
      <c r="U88" s="10"/>
      <c r="V88" s="10"/>
      <c r="W88" s="10"/>
      <c r="X88" s="10"/>
      <c r="Y88" s="10"/>
      <c r="Z88" s="10"/>
      <c r="AA88" s="10"/>
      <c r="AB88" s="10"/>
      <c r="AC88" s="10"/>
      <c r="AD88" s="10"/>
      <c r="AE88" s="10"/>
      <c r="AT88" s="210" t="s">
        <v>150</v>
      </c>
      <c r="AU88" s="210" t="s">
        <v>72</v>
      </c>
      <c r="AV88" s="10" t="s">
        <v>81</v>
      </c>
      <c r="AW88" s="10" t="s">
        <v>33</v>
      </c>
      <c r="AX88" s="10" t="s">
        <v>72</v>
      </c>
      <c r="AY88" s="210" t="s">
        <v>146</v>
      </c>
    </row>
    <row r="89" s="10" customFormat="1">
      <c r="A89" s="10"/>
      <c r="B89" s="200"/>
      <c r="C89" s="201"/>
      <c r="D89" s="195" t="s">
        <v>150</v>
      </c>
      <c r="E89" s="202" t="s">
        <v>19</v>
      </c>
      <c r="F89" s="203" t="s">
        <v>403</v>
      </c>
      <c r="G89" s="201"/>
      <c r="H89" s="204">
        <v>142.5</v>
      </c>
      <c r="I89" s="205"/>
      <c r="J89" s="201"/>
      <c r="K89" s="201"/>
      <c r="L89" s="206"/>
      <c r="M89" s="207"/>
      <c r="N89" s="208"/>
      <c r="O89" s="208"/>
      <c r="P89" s="208"/>
      <c r="Q89" s="208"/>
      <c r="R89" s="208"/>
      <c r="S89" s="208"/>
      <c r="T89" s="209"/>
      <c r="U89" s="10"/>
      <c r="V89" s="10"/>
      <c r="W89" s="10"/>
      <c r="X89" s="10"/>
      <c r="Y89" s="10"/>
      <c r="Z89" s="10"/>
      <c r="AA89" s="10"/>
      <c r="AB89" s="10"/>
      <c r="AC89" s="10"/>
      <c r="AD89" s="10"/>
      <c r="AE89" s="10"/>
      <c r="AT89" s="210" t="s">
        <v>150</v>
      </c>
      <c r="AU89" s="210" t="s">
        <v>72</v>
      </c>
      <c r="AV89" s="10" t="s">
        <v>81</v>
      </c>
      <c r="AW89" s="10" t="s">
        <v>33</v>
      </c>
      <c r="AX89" s="10" t="s">
        <v>72</v>
      </c>
      <c r="AY89" s="210" t="s">
        <v>146</v>
      </c>
    </row>
    <row r="90" s="11" customFormat="1">
      <c r="A90" s="11"/>
      <c r="B90" s="211"/>
      <c r="C90" s="212"/>
      <c r="D90" s="195" t="s">
        <v>150</v>
      </c>
      <c r="E90" s="213" t="s">
        <v>19</v>
      </c>
      <c r="F90" s="214" t="s">
        <v>153</v>
      </c>
      <c r="G90" s="212"/>
      <c r="H90" s="215">
        <v>382.5</v>
      </c>
      <c r="I90" s="216"/>
      <c r="J90" s="212"/>
      <c r="K90" s="212"/>
      <c r="L90" s="217"/>
      <c r="M90" s="218"/>
      <c r="N90" s="219"/>
      <c r="O90" s="219"/>
      <c r="P90" s="219"/>
      <c r="Q90" s="219"/>
      <c r="R90" s="219"/>
      <c r="S90" s="219"/>
      <c r="T90" s="220"/>
      <c r="U90" s="11"/>
      <c r="V90" s="11"/>
      <c r="W90" s="11"/>
      <c r="X90" s="11"/>
      <c r="Y90" s="11"/>
      <c r="Z90" s="11"/>
      <c r="AA90" s="11"/>
      <c r="AB90" s="11"/>
      <c r="AC90" s="11"/>
      <c r="AD90" s="11"/>
      <c r="AE90" s="11"/>
      <c r="AT90" s="221" t="s">
        <v>150</v>
      </c>
      <c r="AU90" s="221" t="s">
        <v>72</v>
      </c>
      <c r="AV90" s="11" t="s">
        <v>145</v>
      </c>
      <c r="AW90" s="11" t="s">
        <v>33</v>
      </c>
      <c r="AX90" s="11" t="s">
        <v>79</v>
      </c>
      <c r="AY90" s="221" t="s">
        <v>146</v>
      </c>
    </row>
    <row r="91" s="2" customFormat="1" ht="16.5" customHeight="1">
      <c r="A91" s="35"/>
      <c r="B91" s="36"/>
      <c r="C91" s="182" t="s">
        <v>81</v>
      </c>
      <c r="D91" s="182" t="s">
        <v>140</v>
      </c>
      <c r="E91" s="183" t="s">
        <v>161</v>
      </c>
      <c r="F91" s="184" t="s">
        <v>162</v>
      </c>
      <c r="G91" s="185" t="s">
        <v>156</v>
      </c>
      <c r="H91" s="186">
        <v>3.5</v>
      </c>
      <c r="I91" s="187"/>
      <c r="J91" s="188">
        <f>ROUND(I91*H91,2)</f>
        <v>0</v>
      </c>
      <c r="K91" s="184" t="s">
        <v>144</v>
      </c>
      <c r="L91" s="41"/>
      <c r="M91" s="189" t="s">
        <v>19</v>
      </c>
      <c r="N91" s="190" t="s">
        <v>43</v>
      </c>
      <c r="O91" s="81"/>
      <c r="P91" s="191">
        <f>O91*H91</f>
        <v>0</v>
      </c>
      <c r="Q91" s="191">
        <v>0</v>
      </c>
      <c r="R91" s="191">
        <f>Q91*H91</f>
        <v>0</v>
      </c>
      <c r="S91" s="191">
        <v>0</v>
      </c>
      <c r="T91" s="192">
        <f>S91*H91</f>
        <v>0</v>
      </c>
      <c r="U91" s="35"/>
      <c r="V91" s="35"/>
      <c r="W91" s="35"/>
      <c r="X91" s="35"/>
      <c r="Y91" s="35"/>
      <c r="Z91" s="35"/>
      <c r="AA91" s="35"/>
      <c r="AB91" s="35"/>
      <c r="AC91" s="35"/>
      <c r="AD91" s="35"/>
      <c r="AE91" s="35"/>
      <c r="AR91" s="193" t="s">
        <v>145</v>
      </c>
      <c r="AT91" s="193" t="s">
        <v>140</v>
      </c>
      <c r="AU91" s="193" t="s">
        <v>72</v>
      </c>
      <c r="AY91" s="14" t="s">
        <v>146</v>
      </c>
      <c r="BE91" s="194">
        <f>IF(N91="základní",J91,0)</f>
        <v>0</v>
      </c>
      <c r="BF91" s="194">
        <f>IF(N91="snížená",J91,0)</f>
        <v>0</v>
      </c>
      <c r="BG91" s="194">
        <f>IF(N91="zákl. přenesená",J91,0)</f>
        <v>0</v>
      </c>
      <c r="BH91" s="194">
        <f>IF(N91="sníž. přenesená",J91,0)</f>
        <v>0</v>
      </c>
      <c r="BI91" s="194">
        <f>IF(N91="nulová",J91,0)</f>
        <v>0</v>
      </c>
      <c r="BJ91" s="14" t="s">
        <v>79</v>
      </c>
      <c r="BK91" s="194">
        <f>ROUND(I91*H91,2)</f>
        <v>0</v>
      </c>
      <c r="BL91" s="14" t="s">
        <v>145</v>
      </c>
      <c r="BM91" s="193" t="s">
        <v>404</v>
      </c>
    </row>
    <row r="92" s="2" customFormat="1">
      <c r="A92" s="35"/>
      <c r="B92" s="36"/>
      <c r="C92" s="37"/>
      <c r="D92" s="195" t="s">
        <v>148</v>
      </c>
      <c r="E92" s="37"/>
      <c r="F92" s="196" t="s">
        <v>164</v>
      </c>
      <c r="G92" s="37"/>
      <c r="H92" s="37"/>
      <c r="I92" s="197"/>
      <c r="J92" s="37"/>
      <c r="K92" s="37"/>
      <c r="L92" s="41"/>
      <c r="M92" s="198"/>
      <c r="N92" s="199"/>
      <c r="O92" s="81"/>
      <c r="P92" s="81"/>
      <c r="Q92" s="81"/>
      <c r="R92" s="81"/>
      <c r="S92" s="81"/>
      <c r="T92" s="82"/>
      <c r="U92" s="35"/>
      <c r="V92" s="35"/>
      <c r="W92" s="35"/>
      <c r="X92" s="35"/>
      <c r="Y92" s="35"/>
      <c r="Z92" s="35"/>
      <c r="AA92" s="35"/>
      <c r="AB92" s="35"/>
      <c r="AC92" s="35"/>
      <c r="AD92" s="35"/>
      <c r="AE92" s="35"/>
      <c r="AT92" s="14" t="s">
        <v>148</v>
      </c>
      <c r="AU92" s="14" t="s">
        <v>72</v>
      </c>
    </row>
    <row r="93" s="10" customFormat="1">
      <c r="A93" s="10"/>
      <c r="B93" s="200"/>
      <c r="C93" s="201"/>
      <c r="D93" s="195" t="s">
        <v>150</v>
      </c>
      <c r="E93" s="202" t="s">
        <v>19</v>
      </c>
      <c r="F93" s="203" t="s">
        <v>165</v>
      </c>
      <c r="G93" s="201"/>
      <c r="H93" s="204">
        <v>3.5</v>
      </c>
      <c r="I93" s="205"/>
      <c r="J93" s="201"/>
      <c r="K93" s="201"/>
      <c r="L93" s="206"/>
      <c r="M93" s="207"/>
      <c r="N93" s="208"/>
      <c r="O93" s="208"/>
      <c r="P93" s="208"/>
      <c r="Q93" s="208"/>
      <c r="R93" s="208"/>
      <c r="S93" s="208"/>
      <c r="T93" s="209"/>
      <c r="U93" s="10"/>
      <c r="V93" s="10"/>
      <c r="W93" s="10"/>
      <c r="X93" s="10"/>
      <c r="Y93" s="10"/>
      <c r="Z93" s="10"/>
      <c r="AA93" s="10"/>
      <c r="AB93" s="10"/>
      <c r="AC93" s="10"/>
      <c r="AD93" s="10"/>
      <c r="AE93" s="10"/>
      <c r="AT93" s="210" t="s">
        <v>150</v>
      </c>
      <c r="AU93" s="210" t="s">
        <v>72</v>
      </c>
      <c r="AV93" s="10" t="s">
        <v>81</v>
      </c>
      <c r="AW93" s="10" t="s">
        <v>33</v>
      </c>
      <c r="AX93" s="10" t="s">
        <v>79</v>
      </c>
      <c r="AY93" s="210" t="s">
        <v>146</v>
      </c>
    </row>
    <row r="94" s="2" customFormat="1" ht="16.5" customHeight="1">
      <c r="A94" s="35"/>
      <c r="B94" s="36"/>
      <c r="C94" s="182" t="s">
        <v>160</v>
      </c>
      <c r="D94" s="182" t="s">
        <v>140</v>
      </c>
      <c r="E94" s="183" t="s">
        <v>166</v>
      </c>
      <c r="F94" s="184" t="s">
        <v>167</v>
      </c>
      <c r="G94" s="185" t="s">
        <v>168</v>
      </c>
      <c r="H94" s="186">
        <v>0.74299999999999999</v>
      </c>
      <c r="I94" s="187"/>
      <c r="J94" s="188">
        <f>ROUND(I94*H94,2)</f>
        <v>0</v>
      </c>
      <c r="K94" s="184" t="s">
        <v>144</v>
      </c>
      <c r="L94" s="41"/>
      <c r="M94" s="189" t="s">
        <v>19</v>
      </c>
      <c r="N94" s="190" t="s">
        <v>43</v>
      </c>
      <c r="O94" s="81"/>
      <c r="P94" s="191">
        <f>O94*H94</f>
        <v>0</v>
      </c>
      <c r="Q94" s="191">
        <v>0</v>
      </c>
      <c r="R94" s="191">
        <f>Q94*H94</f>
        <v>0</v>
      </c>
      <c r="S94" s="191">
        <v>0</v>
      </c>
      <c r="T94" s="192">
        <f>S94*H94</f>
        <v>0</v>
      </c>
      <c r="U94" s="35"/>
      <c r="V94" s="35"/>
      <c r="W94" s="35"/>
      <c r="X94" s="35"/>
      <c r="Y94" s="35"/>
      <c r="Z94" s="35"/>
      <c r="AA94" s="35"/>
      <c r="AB94" s="35"/>
      <c r="AC94" s="35"/>
      <c r="AD94" s="35"/>
      <c r="AE94" s="35"/>
      <c r="AR94" s="193" t="s">
        <v>145</v>
      </c>
      <c r="AT94" s="193" t="s">
        <v>140</v>
      </c>
      <c r="AU94" s="193" t="s">
        <v>72</v>
      </c>
      <c r="AY94" s="14" t="s">
        <v>146</v>
      </c>
      <c r="BE94" s="194">
        <f>IF(N94="základní",J94,0)</f>
        <v>0</v>
      </c>
      <c r="BF94" s="194">
        <f>IF(N94="snížená",J94,0)</f>
        <v>0</v>
      </c>
      <c r="BG94" s="194">
        <f>IF(N94="zákl. přenesená",J94,0)</f>
        <v>0</v>
      </c>
      <c r="BH94" s="194">
        <f>IF(N94="sníž. přenesená",J94,0)</f>
        <v>0</v>
      </c>
      <c r="BI94" s="194">
        <f>IF(N94="nulová",J94,0)</f>
        <v>0</v>
      </c>
      <c r="BJ94" s="14" t="s">
        <v>79</v>
      </c>
      <c r="BK94" s="194">
        <f>ROUND(I94*H94,2)</f>
        <v>0</v>
      </c>
      <c r="BL94" s="14" t="s">
        <v>145</v>
      </c>
      <c r="BM94" s="193" t="s">
        <v>405</v>
      </c>
    </row>
    <row r="95" s="2" customFormat="1">
      <c r="A95" s="35"/>
      <c r="B95" s="36"/>
      <c r="C95" s="37"/>
      <c r="D95" s="195" t="s">
        <v>148</v>
      </c>
      <c r="E95" s="37"/>
      <c r="F95" s="196" t="s">
        <v>170</v>
      </c>
      <c r="G95" s="37"/>
      <c r="H95" s="37"/>
      <c r="I95" s="197"/>
      <c r="J95" s="37"/>
      <c r="K95" s="37"/>
      <c r="L95" s="41"/>
      <c r="M95" s="198"/>
      <c r="N95" s="199"/>
      <c r="O95" s="81"/>
      <c r="P95" s="81"/>
      <c r="Q95" s="81"/>
      <c r="R95" s="81"/>
      <c r="S95" s="81"/>
      <c r="T95" s="82"/>
      <c r="U95" s="35"/>
      <c r="V95" s="35"/>
      <c r="W95" s="35"/>
      <c r="X95" s="35"/>
      <c r="Y95" s="35"/>
      <c r="Z95" s="35"/>
      <c r="AA95" s="35"/>
      <c r="AB95" s="35"/>
      <c r="AC95" s="35"/>
      <c r="AD95" s="35"/>
      <c r="AE95" s="35"/>
      <c r="AT95" s="14" t="s">
        <v>148</v>
      </c>
      <c r="AU95" s="14" t="s">
        <v>72</v>
      </c>
    </row>
    <row r="96" s="2" customFormat="1" ht="16.5" customHeight="1">
      <c r="A96" s="35"/>
      <c r="B96" s="36"/>
      <c r="C96" s="182" t="s">
        <v>145</v>
      </c>
      <c r="D96" s="182" t="s">
        <v>140</v>
      </c>
      <c r="E96" s="183" t="s">
        <v>178</v>
      </c>
      <c r="F96" s="184" t="s">
        <v>179</v>
      </c>
      <c r="G96" s="185" t="s">
        <v>156</v>
      </c>
      <c r="H96" s="186">
        <v>668.70000000000005</v>
      </c>
      <c r="I96" s="187"/>
      <c r="J96" s="188">
        <f>ROUND(I96*H96,2)</f>
        <v>0</v>
      </c>
      <c r="K96" s="184" t="s">
        <v>144</v>
      </c>
      <c r="L96" s="41"/>
      <c r="M96" s="189" t="s">
        <v>19</v>
      </c>
      <c r="N96" s="190" t="s">
        <v>43</v>
      </c>
      <c r="O96" s="81"/>
      <c r="P96" s="191">
        <f>O96*H96</f>
        <v>0</v>
      </c>
      <c r="Q96" s="191">
        <v>0</v>
      </c>
      <c r="R96" s="191">
        <f>Q96*H96</f>
        <v>0</v>
      </c>
      <c r="S96" s="191">
        <v>0</v>
      </c>
      <c r="T96" s="192">
        <f>S96*H96</f>
        <v>0</v>
      </c>
      <c r="U96" s="35"/>
      <c r="V96" s="35"/>
      <c r="W96" s="35"/>
      <c r="X96" s="35"/>
      <c r="Y96" s="35"/>
      <c r="Z96" s="35"/>
      <c r="AA96" s="35"/>
      <c r="AB96" s="35"/>
      <c r="AC96" s="35"/>
      <c r="AD96" s="35"/>
      <c r="AE96" s="35"/>
      <c r="AR96" s="193" t="s">
        <v>145</v>
      </c>
      <c r="AT96" s="193" t="s">
        <v>140</v>
      </c>
      <c r="AU96" s="193" t="s">
        <v>72</v>
      </c>
      <c r="AY96" s="14" t="s">
        <v>146</v>
      </c>
      <c r="BE96" s="194">
        <f>IF(N96="základní",J96,0)</f>
        <v>0</v>
      </c>
      <c r="BF96" s="194">
        <f>IF(N96="snížená",J96,0)</f>
        <v>0</v>
      </c>
      <c r="BG96" s="194">
        <f>IF(N96="zákl. přenesená",J96,0)</f>
        <v>0</v>
      </c>
      <c r="BH96" s="194">
        <f>IF(N96="sníž. přenesená",J96,0)</f>
        <v>0</v>
      </c>
      <c r="BI96" s="194">
        <f>IF(N96="nulová",J96,0)</f>
        <v>0</v>
      </c>
      <c r="BJ96" s="14" t="s">
        <v>79</v>
      </c>
      <c r="BK96" s="194">
        <f>ROUND(I96*H96,2)</f>
        <v>0</v>
      </c>
      <c r="BL96" s="14" t="s">
        <v>145</v>
      </c>
      <c r="BM96" s="193" t="s">
        <v>406</v>
      </c>
    </row>
    <row r="97" s="2" customFormat="1">
      <c r="A97" s="35"/>
      <c r="B97" s="36"/>
      <c r="C97" s="37"/>
      <c r="D97" s="195" t="s">
        <v>148</v>
      </c>
      <c r="E97" s="37"/>
      <c r="F97" s="196" t="s">
        <v>181</v>
      </c>
      <c r="G97" s="37"/>
      <c r="H97" s="37"/>
      <c r="I97" s="197"/>
      <c r="J97" s="37"/>
      <c r="K97" s="37"/>
      <c r="L97" s="41"/>
      <c r="M97" s="198"/>
      <c r="N97" s="199"/>
      <c r="O97" s="81"/>
      <c r="P97" s="81"/>
      <c r="Q97" s="81"/>
      <c r="R97" s="81"/>
      <c r="S97" s="81"/>
      <c r="T97" s="82"/>
      <c r="U97" s="35"/>
      <c r="V97" s="35"/>
      <c r="W97" s="35"/>
      <c r="X97" s="35"/>
      <c r="Y97" s="35"/>
      <c r="Z97" s="35"/>
      <c r="AA97" s="35"/>
      <c r="AB97" s="35"/>
      <c r="AC97" s="35"/>
      <c r="AD97" s="35"/>
      <c r="AE97" s="35"/>
      <c r="AT97" s="14" t="s">
        <v>148</v>
      </c>
      <c r="AU97" s="14" t="s">
        <v>72</v>
      </c>
    </row>
    <row r="98" s="10" customFormat="1">
      <c r="A98" s="10"/>
      <c r="B98" s="200"/>
      <c r="C98" s="201"/>
      <c r="D98" s="195" t="s">
        <v>150</v>
      </c>
      <c r="E98" s="202" t="s">
        <v>19</v>
      </c>
      <c r="F98" s="203" t="s">
        <v>407</v>
      </c>
      <c r="G98" s="201"/>
      <c r="H98" s="204">
        <v>668.70000000000005</v>
      </c>
      <c r="I98" s="205"/>
      <c r="J98" s="201"/>
      <c r="K98" s="201"/>
      <c r="L98" s="206"/>
      <c r="M98" s="207"/>
      <c r="N98" s="208"/>
      <c r="O98" s="208"/>
      <c r="P98" s="208"/>
      <c r="Q98" s="208"/>
      <c r="R98" s="208"/>
      <c r="S98" s="208"/>
      <c r="T98" s="209"/>
      <c r="U98" s="10"/>
      <c r="V98" s="10"/>
      <c r="W98" s="10"/>
      <c r="X98" s="10"/>
      <c r="Y98" s="10"/>
      <c r="Z98" s="10"/>
      <c r="AA98" s="10"/>
      <c r="AB98" s="10"/>
      <c r="AC98" s="10"/>
      <c r="AD98" s="10"/>
      <c r="AE98" s="10"/>
      <c r="AT98" s="210" t="s">
        <v>150</v>
      </c>
      <c r="AU98" s="210" t="s">
        <v>72</v>
      </c>
      <c r="AV98" s="10" t="s">
        <v>81</v>
      </c>
      <c r="AW98" s="10" t="s">
        <v>33</v>
      </c>
      <c r="AX98" s="10" t="s">
        <v>79</v>
      </c>
      <c r="AY98" s="210" t="s">
        <v>146</v>
      </c>
    </row>
    <row r="99" s="2" customFormat="1" ht="16.5" customHeight="1">
      <c r="A99" s="35"/>
      <c r="B99" s="36"/>
      <c r="C99" s="222" t="s">
        <v>171</v>
      </c>
      <c r="D99" s="222" t="s">
        <v>184</v>
      </c>
      <c r="E99" s="223" t="s">
        <v>185</v>
      </c>
      <c r="F99" s="224" t="s">
        <v>186</v>
      </c>
      <c r="G99" s="225" t="s">
        <v>187</v>
      </c>
      <c r="H99" s="226">
        <v>953.56600000000003</v>
      </c>
      <c r="I99" s="227"/>
      <c r="J99" s="228">
        <f>ROUND(I99*H99,2)</f>
        <v>0</v>
      </c>
      <c r="K99" s="224" t="s">
        <v>144</v>
      </c>
      <c r="L99" s="229"/>
      <c r="M99" s="230" t="s">
        <v>19</v>
      </c>
      <c r="N99" s="231" t="s">
        <v>43</v>
      </c>
      <c r="O99" s="81"/>
      <c r="P99" s="191">
        <f>O99*H99</f>
        <v>0</v>
      </c>
      <c r="Q99" s="191">
        <v>1</v>
      </c>
      <c r="R99" s="191">
        <f>Q99*H99</f>
        <v>953.56600000000003</v>
      </c>
      <c r="S99" s="191">
        <v>0</v>
      </c>
      <c r="T99" s="192">
        <f>S99*H99</f>
        <v>0</v>
      </c>
      <c r="U99" s="35"/>
      <c r="V99" s="35"/>
      <c r="W99" s="35"/>
      <c r="X99" s="35"/>
      <c r="Y99" s="35"/>
      <c r="Z99" s="35"/>
      <c r="AA99" s="35"/>
      <c r="AB99" s="35"/>
      <c r="AC99" s="35"/>
      <c r="AD99" s="35"/>
      <c r="AE99" s="35"/>
      <c r="AR99" s="193" t="s">
        <v>188</v>
      </c>
      <c r="AT99" s="193" t="s">
        <v>184</v>
      </c>
      <c r="AU99" s="193" t="s">
        <v>72</v>
      </c>
      <c r="AY99" s="14" t="s">
        <v>146</v>
      </c>
      <c r="BE99" s="194">
        <f>IF(N99="základní",J99,0)</f>
        <v>0</v>
      </c>
      <c r="BF99" s="194">
        <f>IF(N99="snížená",J99,0)</f>
        <v>0</v>
      </c>
      <c r="BG99" s="194">
        <f>IF(N99="zákl. přenesená",J99,0)</f>
        <v>0</v>
      </c>
      <c r="BH99" s="194">
        <f>IF(N99="sníž. přenesená",J99,0)</f>
        <v>0</v>
      </c>
      <c r="BI99" s="194">
        <f>IF(N99="nulová",J99,0)</f>
        <v>0</v>
      </c>
      <c r="BJ99" s="14" t="s">
        <v>79</v>
      </c>
      <c r="BK99" s="194">
        <f>ROUND(I99*H99,2)</f>
        <v>0</v>
      </c>
      <c r="BL99" s="14" t="s">
        <v>188</v>
      </c>
      <c r="BM99" s="193" t="s">
        <v>408</v>
      </c>
    </row>
    <row r="100" s="2" customFormat="1">
      <c r="A100" s="35"/>
      <c r="B100" s="36"/>
      <c r="C100" s="37"/>
      <c r="D100" s="195" t="s">
        <v>148</v>
      </c>
      <c r="E100" s="37"/>
      <c r="F100" s="196" t="s">
        <v>186</v>
      </c>
      <c r="G100" s="37"/>
      <c r="H100" s="37"/>
      <c r="I100" s="197"/>
      <c r="J100" s="37"/>
      <c r="K100" s="37"/>
      <c r="L100" s="41"/>
      <c r="M100" s="198"/>
      <c r="N100" s="199"/>
      <c r="O100" s="81"/>
      <c r="P100" s="81"/>
      <c r="Q100" s="81"/>
      <c r="R100" s="81"/>
      <c r="S100" s="81"/>
      <c r="T100" s="82"/>
      <c r="U100" s="35"/>
      <c r="V100" s="35"/>
      <c r="W100" s="35"/>
      <c r="X100" s="35"/>
      <c r="Y100" s="35"/>
      <c r="Z100" s="35"/>
      <c r="AA100" s="35"/>
      <c r="AB100" s="35"/>
      <c r="AC100" s="35"/>
      <c r="AD100" s="35"/>
      <c r="AE100" s="35"/>
      <c r="AT100" s="14" t="s">
        <v>148</v>
      </c>
      <c r="AU100" s="14" t="s">
        <v>72</v>
      </c>
    </row>
    <row r="101" s="10" customFormat="1">
      <c r="A101" s="10"/>
      <c r="B101" s="200"/>
      <c r="C101" s="201"/>
      <c r="D101" s="195" t="s">
        <v>150</v>
      </c>
      <c r="E101" s="202" t="s">
        <v>19</v>
      </c>
      <c r="F101" s="203" t="s">
        <v>409</v>
      </c>
      <c r="G101" s="201"/>
      <c r="H101" s="204">
        <v>953.56600000000003</v>
      </c>
      <c r="I101" s="205"/>
      <c r="J101" s="201"/>
      <c r="K101" s="201"/>
      <c r="L101" s="206"/>
      <c r="M101" s="207"/>
      <c r="N101" s="208"/>
      <c r="O101" s="208"/>
      <c r="P101" s="208"/>
      <c r="Q101" s="208"/>
      <c r="R101" s="208"/>
      <c r="S101" s="208"/>
      <c r="T101" s="209"/>
      <c r="U101" s="10"/>
      <c r="V101" s="10"/>
      <c r="W101" s="10"/>
      <c r="X101" s="10"/>
      <c r="Y101" s="10"/>
      <c r="Z101" s="10"/>
      <c r="AA101" s="10"/>
      <c r="AB101" s="10"/>
      <c r="AC101" s="10"/>
      <c r="AD101" s="10"/>
      <c r="AE101" s="10"/>
      <c r="AT101" s="210" t="s">
        <v>150</v>
      </c>
      <c r="AU101" s="210" t="s">
        <v>72</v>
      </c>
      <c r="AV101" s="10" t="s">
        <v>81</v>
      </c>
      <c r="AW101" s="10" t="s">
        <v>33</v>
      </c>
      <c r="AX101" s="10" t="s">
        <v>79</v>
      </c>
      <c r="AY101" s="210" t="s">
        <v>146</v>
      </c>
    </row>
    <row r="102" s="2" customFormat="1" ht="16.5" customHeight="1">
      <c r="A102" s="35"/>
      <c r="B102" s="36"/>
      <c r="C102" s="182" t="s">
        <v>177</v>
      </c>
      <c r="D102" s="182" t="s">
        <v>140</v>
      </c>
      <c r="E102" s="183" t="s">
        <v>192</v>
      </c>
      <c r="F102" s="184" t="s">
        <v>193</v>
      </c>
      <c r="G102" s="185" t="s">
        <v>156</v>
      </c>
      <c r="H102" s="186">
        <v>123.09999999999999</v>
      </c>
      <c r="I102" s="187"/>
      <c r="J102" s="188">
        <f>ROUND(I102*H102,2)</f>
        <v>0</v>
      </c>
      <c r="K102" s="184" t="s">
        <v>144</v>
      </c>
      <c r="L102" s="41"/>
      <c r="M102" s="189" t="s">
        <v>19</v>
      </c>
      <c r="N102" s="190" t="s">
        <v>43</v>
      </c>
      <c r="O102" s="81"/>
      <c r="P102" s="191">
        <f>O102*H102</f>
        <v>0</v>
      </c>
      <c r="Q102" s="191">
        <v>0</v>
      </c>
      <c r="R102" s="191">
        <f>Q102*H102</f>
        <v>0</v>
      </c>
      <c r="S102" s="191">
        <v>0</v>
      </c>
      <c r="T102" s="192">
        <f>S102*H102</f>
        <v>0</v>
      </c>
      <c r="U102" s="35"/>
      <c r="V102" s="35"/>
      <c r="W102" s="35"/>
      <c r="X102" s="35"/>
      <c r="Y102" s="35"/>
      <c r="Z102" s="35"/>
      <c r="AA102" s="35"/>
      <c r="AB102" s="35"/>
      <c r="AC102" s="35"/>
      <c r="AD102" s="35"/>
      <c r="AE102" s="35"/>
      <c r="AR102" s="193" t="s">
        <v>145</v>
      </c>
      <c r="AT102" s="193" t="s">
        <v>140</v>
      </c>
      <c r="AU102" s="193" t="s">
        <v>72</v>
      </c>
      <c r="AY102" s="14" t="s">
        <v>146</v>
      </c>
      <c r="BE102" s="194">
        <f>IF(N102="základní",J102,0)</f>
        <v>0</v>
      </c>
      <c r="BF102" s="194">
        <f>IF(N102="snížená",J102,0)</f>
        <v>0</v>
      </c>
      <c r="BG102" s="194">
        <f>IF(N102="zákl. přenesená",J102,0)</f>
        <v>0</v>
      </c>
      <c r="BH102" s="194">
        <f>IF(N102="sníž. přenesená",J102,0)</f>
        <v>0</v>
      </c>
      <c r="BI102" s="194">
        <f>IF(N102="nulová",J102,0)</f>
        <v>0</v>
      </c>
      <c r="BJ102" s="14" t="s">
        <v>79</v>
      </c>
      <c r="BK102" s="194">
        <f>ROUND(I102*H102,2)</f>
        <v>0</v>
      </c>
      <c r="BL102" s="14" t="s">
        <v>145</v>
      </c>
      <c r="BM102" s="193" t="s">
        <v>410</v>
      </c>
    </row>
    <row r="103" s="2" customFormat="1">
      <c r="A103" s="35"/>
      <c r="B103" s="36"/>
      <c r="C103" s="37"/>
      <c r="D103" s="195" t="s">
        <v>148</v>
      </c>
      <c r="E103" s="37"/>
      <c r="F103" s="196" t="s">
        <v>195</v>
      </c>
      <c r="G103" s="37"/>
      <c r="H103" s="37"/>
      <c r="I103" s="197"/>
      <c r="J103" s="37"/>
      <c r="K103" s="37"/>
      <c r="L103" s="41"/>
      <c r="M103" s="198"/>
      <c r="N103" s="199"/>
      <c r="O103" s="81"/>
      <c r="P103" s="81"/>
      <c r="Q103" s="81"/>
      <c r="R103" s="81"/>
      <c r="S103" s="81"/>
      <c r="T103" s="82"/>
      <c r="U103" s="35"/>
      <c r="V103" s="35"/>
      <c r="W103" s="35"/>
      <c r="X103" s="35"/>
      <c r="Y103" s="35"/>
      <c r="Z103" s="35"/>
      <c r="AA103" s="35"/>
      <c r="AB103" s="35"/>
      <c r="AC103" s="35"/>
      <c r="AD103" s="35"/>
      <c r="AE103" s="35"/>
      <c r="AT103" s="14" t="s">
        <v>148</v>
      </c>
      <c r="AU103" s="14" t="s">
        <v>72</v>
      </c>
    </row>
    <row r="104" s="10" customFormat="1">
      <c r="A104" s="10"/>
      <c r="B104" s="200"/>
      <c r="C104" s="201"/>
      <c r="D104" s="195" t="s">
        <v>150</v>
      </c>
      <c r="E104" s="202" t="s">
        <v>19</v>
      </c>
      <c r="F104" s="203" t="s">
        <v>411</v>
      </c>
      <c r="G104" s="201"/>
      <c r="H104" s="204">
        <v>58.299999999999997</v>
      </c>
      <c r="I104" s="205"/>
      <c r="J104" s="201"/>
      <c r="K104" s="201"/>
      <c r="L104" s="206"/>
      <c r="M104" s="207"/>
      <c r="N104" s="208"/>
      <c r="O104" s="208"/>
      <c r="P104" s="208"/>
      <c r="Q104" s="208"/>
      <c r="R104" s="208"/>
      <c r="S104" s="208"/>
      <c r="T104" s="209"/>
      <c r="U104" s="10"/>
      <c r="V104" s="10"/>
      <c r="W104" s="10"/>
      <c r="X104" s="10"/>
      <c r="Y104" s="10"/>
      <c r="Z104" s="10"/>
      <c r="AA104" s="10"/>
      <c r="AB104" s="10"/>
      <c r="AC104" s="10"/>
      <c r="AD104" s="10"/>
      <c r="AE104" s="10"/>
      <c r="AT104" s="210" t="s">
        <v>150</v>
      </c>
      <c r="AU104" s="210" t="s">
        <v>72</v>
      </c>
      <c r="AV104" s="10" t="s">
        <v>81</v>
      </c>
      <c r="AW104" s="10" t="s">
        <v>33</v>
      </c>
      <c r="AX104" s="10" t="s">
        <v>72</v>
      </c>
      <c r="AY104" s="210" t="s">
        <v>146</v>
      </c>
    </row>
    <row r="105" s="10" customFormat="1">
      <c r="A105" s="10"/>
      <c r="B105" s="200"/>
      <c r="C105" s="201"/>
      <c r="D105" s="195" t="s">
        <v>150</v>
      </c>
      <c r="E105" s="202" t="s">
        <v>19</v>
      </c>
      <c r="F105" s="203" t="s">
        <v>412</v>
      </c>
      <c r="G105" s="201"/>
      <c r="H105" s="204">
        <v>64.799999999999997</v>
      </c>
      <c r="I105" s="205"/>
      <c r="J105" s="201"/>
      <c r="K105" s="201"/>
      <c r="L105" s="206"/>
      <c r="M105" s="207"/>
      <c r="N105" s="208"/>
      <c r="O105" s="208"/>
      <c r="P105" s="208"/>
      <c r="Q105" s="208"/>
      <c r="R105" s="208"/>
      <c r="S105" s="208"/>
      <c r="T105" s="209"/>
      <c r="U105" s="10"/>
      <c r="V105" s="10"/>
      <c r="W105" s="10"/>
      <c r="X105" s="10"/>
      <c r="Y105" s="10"/>
      <c r="Z105" s="10"/>
      <c r="AA105" s="10"/>
      <c r="AB105" s="10"/>
      <c r="AC105" s="10"/>
      <c r="AD105" s="10"/>
      <c r="AE105" s="10"/>
      <c r="AT105" s="210" t="s">
        <v>150</v>
      </c>
      <c r="AU105" s="210" t="s">
        <v>72</v>
      </c>
      <c r="AV105" s="10" t="s">
        <v>81</v>
      </c>
      <c r="AW105" s="10" t="s">
        <v>33</v>
      </c>
      <c r="AX105" s="10" t="s">
        <v>72</v>
      </c>
      <c r="AY105" s="210" t="s">
        <v>146</v>
      </c>
    </row>
    <row r="106" s="11" customFormat="1">
      <c r="A106" s="11"/>
      <c r="B106" s="211"/>
      <c r="C106" s="212"/>
      <c r="D106" s="195" t="s">
        <v>150</v>
      </c>
      <c r="E106" s="213" t="s">
        <v>19</v>
      </c>
      <c r="F106" s="214" t="s">
        <v>153</v>
      </c>
      <c r="G106" s="212"/>
      <c r="H106" s="215">
        <v>123.09999999999999</v>
      </c>
      <c r="I106" s="216"/>
      <c r="J106" s="212"/>
      <c r="K106" s="212"/>
      <c r="L106" s="217"/>
      <c r="M106" s="218"/>
      <c r="N106" s="219"/>
      <c r="O106" s="219"/>
      <c r="P106" s="219"/>
      <c r="Q106" s="219"/>
      <c r="R106" s="219"/>
      <c r="S106" s="219"/>
      <c r="T106" s="220"/>
      <c r="U106" s="11"/>
      <c r="V106" s="11"/>
      <c r="W106" s="11"/>
      <c r="X106" s="11"/>
      <c r="Y106" s="11"/>
      <c r="Z106" s="11"/>
      <c r="AA106" s="11"/>
      <c r="AB106" s="11"/>
      <c r="AC106" s="11"/>
      <c r="AD106" s="11"/>
      <c r="AE106" s="11"/>
      <c r="AT106" s="221" t="s">
        <v>150</v>
      </c>
      <c r="AU106" s="221" t="s">
        <v>72</v>
      </c>
      <c r="AV106" s="11" t="s">
        <v>145</v>
      </c>
      <c r="AW106" s="11" t="s">
        <v>33</v>
      </c>
      <c r="AX106" s="11" t="s">
        <v>79</v>
      </c>
      <c r="AY106" s="221" t="s">
        <v>146</v>
      </c>
    </row>
    <row r="107" s="2" customFormat="1" ht="16.5" customHeight="1">
      <c r="A107" s="35"/>
      <c r="B107" s="36"/>
      <c r="C107" s="182" t="s">
        <v>183</v>
      </c>
      <c r="D107" s="182" t="s">
        <v>140</v>
      </c>
      <c r="E107" s="183" t="s">
        <v>256</v>
      </c>
      <c r="F107" s="184" t="s">
        <v>257</v>
      </c>
      <c r="G107" s="185" t="s">
        <v>207</v>
      </c>
      <c r="H107" s="186">
        <v>10</v>
      </c>
      <c r="I107" s="187"/>
      <c r="J107" s="188">
        <f>ROUND(I107*H107,2)</f>
        <v>0</v>
      </c>
      <c r="K107" s="184" t="s">
        <v>144</v>
      </c>
      <c r="L107" s="41"/>
      <c r="M107" s="189" t="s">
        <v>19</v>
      </c>
      <c r="N107" s="190" t="s">
        <v>43</v>
      </c>
      <c r="O107" s="81"/>
      <c r="P107" s="191">
        <f>O107*H107</f>
        <v>0</v>
      </c>
      <c r="Q107" s="191">
        <v>0</v>
      </c>
      <c r="R107" s="191">
        <f>Q107*H107</f>
        <v>0</v>
      </c>
      <c r="S107" s="191">
        <v>0</v>
      </c>
      <c r="T107" s="192">
        <f>S107*H107</f>
        <v>0</v>
      </c>
      <c r="U107" s="35"/>
      <c r="V107" s="35"/>
      <c r="W107" s="35"/>
      <c r="X107" s="35"/>
      <c r="Y107" s="35"/>
      <c r="Z107" s="35"/>
      <c r="AA107" s="35"/>
      <c r="AB107" s="35"/>
      <c r="AC107" s="35"/>
      <c r="AD107" s="35"/>
      <c r="AE107" s="35"/>
      <c r="AR107" s="193" t="s">
        <v>145</v>
      </c>
      <c r="AT107" s="193" t="s">
        <v>140</v>
      </c>
      <c r="AU107" s="193" t="s">
        <v>72</v>
      </c>
      <c r="AY107" s="14" t="s">
        <v>146</v>
      </c>
      <c r="BE107" s="194">
        <f>IF(N107="základní",J107,0)</f>
        <v>0</v>
      </c>
      <c r="BF107" s="194">
        <f>IF(N107="snížená",J107,0)</f>
        <v>0</v>
      </c>
      <c r="BG107" s="194">
        <f>IF(N107="zákl. přenesená",J107,0)</f>
        <v>0</v>
      </c>
      <c r="BH107" s="194">
        <f>IF(N107="sníž. přenesená",J107,0)</f>
        <v>0</v>
      </c>
      <c r="BI107" s="194">
        <f>IF(N107="nulová",J107,0)</f>
        <v>0</v>
      </c>
      <c r="BJ107" s="14" t="s">
        <v>79</v>
      </c>
      <c r="BK107" s="194">
        <f>ROUND(I107*H107,2)</f>
        <v>0</v>
      </c>
      <c r="BL107" s="14" t="s">
        <v>145</v>
      </c>
      <c r="BM107" s="193" t="s">
        <v>413</v>
      </c>
    </row>
    <row r="108" s="2" customFormat="1">
      <c r="A108" s="35"/>
      <c r="B108" s="36"/>
      <c r="C108" s="37"/>
      <c r="D108" s="195" t="s">
        <v>148</v>
      </c>
      <c r="E108" s="37"/>
      <c r="F108" s="196" t="s">
        <v>259</v>
      </c>
      <c r="G108" s="37"/>
      <c r="H108" s="37"/>
      <c r="I108" s="197"/>
      <c r="J108" s="37"/>
      <c r="K108" s="37"/>
      <c r="L108" s="41"/>
      <c r="M108" s="198"/>
      <c r="N108" s="199"/>
      <c r="O108" s="81"/>
      <c r="P108" s="81"/>
      <c r="Q108" s="81"/>
      <c r="R108" s="81"/>
      <c r="S108" s="81"/>
      <c r="T108" s="82"/>
      <c r="U108" s="35"/>
      <c r="V108" s="35"/>
      <c r="W108" s="35"/>
      <c r="X108" s="35"/>
      <c r="Y108" s="35"/>
      <c r="Z108" s="35"/>
      <c r="AA108" s="35"/>
      <c r="AB108" s="35"/>
      <c r="AC108" s="35"/>
      <c r="AD108" s="35"/>
      <c r="AE108" s="35"/>
      <c r="AT108" s="14" t="s">
        <v>148</v>
      </c>
      <c r="AU108" s="14" t="s">
        <v>72</v>
      </c>
    </row>
    <row r="109" s="2" customFormat="1">
      <c r="A109" s="35"/>
      <c r="B109" s="36"/>
      <c r="C109" s="37"/>
      <c r="D109" s="195" t="s">
        <v>260</v>
      </c>
      <c r="E109" s="37"/>
      <c r="F109" s="232" t="s">
        <v>261</v>
      </c>
      <c r="G109" s="37"/>
      <c r="H109" s="37"/>
      <c r="I109" s="197"/>
      <c r="J109" s="37"/>
      <c r="K109" s="37"/>
      <c r="L109" s="41"/>
      <c r="M109" s="198"/>
      <c r="N109" s="199"/>
      <c r="O109" s="81"/>
      <c r="P109" s="81"/>
      <c r="Q109" s="81"/>
      <c r="R109" s="81"/>
      <c r="S109" s="81"/>
      <c r="T109" s="82"/>
      <c r="U109" s="35"/>
      <c r="V109" s="35"/>
      <c r="W109" s="35"/>
      <c r="X109" s="35"/>
      <c r="Y109" s="35"/>
      <c r="Z109" s="35"/>
      <c r="AA109" s="35"/>
      <c r="AB109" s="35"/>
      <c r="AC109" s="35"/>
      <c r="AD109" s="35"/>
      <c r="AE109" s="35"/>
      <c r="AT109" s="14" t="s">
        <v>260</v>
      </c>
      <c r="AU109" s="14" t="s">
        <v>72</v>
      </c>
    </row>
    <row r="110" s="2" customFormat="1" ht="16.5" customHeight="1">
      <c r="A110" s="35"/>
      <c r="B110" s="36"/>
      <c r="C110" s="182" t="s">
        <v>191</v>
      </c>
      <c r="D110" s="182" t="s">
        <v>140</v>
      </c>
      <c r="E110" s="183" t="s">
        <v>262</v>
      </c>
      <c r="F110" s="184" t="s">
        <v>263</v>
      </c>
      <c r="G110" s="185" t="s">
        <v>264</v>
      </c>
      <c r="H110" s="186">
        <v>10</v>
      </c>
      <c r="I110" s="187"/>
      <c r="J110" s="188">
        <f>ROUND(I110*H110,2)</f>
        <v>0</v>
      </c>
      <c r="K110" s="184" t="s">
        <v>144</v>
      </c>
      <c r="L110" s="41"/>
      <c r="M110" s="189" t="s">
        <v>19</v>
      </c>
      <c r="N110" s="190" t="s">
        <v>43</v>
      </c>
      <c r="O110" s="81"/>
      <c r="P110" s="191">
        <f>O110*H110</f>
        <v>0</v>
      </c>
      <c r="Q110" s="191">
        <v>0</v>
      </c>
      <c r="R110" s="191">
        <f>Q110*H110</f>
        <v>0</v>
      </c>
      <c r="S110" s="191">
        <v>0</v>
      </c>
      <c r="T110" s="192">
        <f>S110*H110</f>
        <v>0</v>
      </c>
      <c r="U110" s="35"/>
      <c r="V110" s="35"/>
      <c r="W110" s="35"/>
      <c r="X110" s="35"/>
      <c r="Y110" s="35"/>
      <c r="Z110" s="35"/>
      <c r="AA110" s="35"/>
      <c r="AB110" s="35"/>
      <c r="AC110" s="35"/>
      <c r="AD110" s="35"/>
      <c r="AE110" s="35"/>
      <c r="AR110" s="193" t="s">
        <v>145</v>
      </c>
      <c r="AT110" s="193" t="s">
        <v>140</v>
      </c>
      <c r="AU110" s="193" t="s">
        <v>72</v>
      </c>
      <c r="AY110" s="14" t="s">
        <v>146</v>
      </c>
      <c r="BE110" s="194">
        <f>IF(N110="základní",J110,0)</f>
        <v>0</v>
      </c>
      <c r="BF110" s="194">
        <f>IF(N110="snížená",J110,0)</f>
        <v>0</v>
      </c>
      <c r="BG110" s="194">
        <f>IF(N110="zákl. přenesená",J110,0)</f>
        <v>0</v>
      </c>
      <c r="BH110" s="194">
        <f>IF(N110="sníž. přenesená",J110,0)</f>
        <v>0</v>
      </c>
      <c r="BI110" s="194">
        <f>IF(N110="nulová",J110,0)</f>
        <v>0</v>
      </c>
      <c r="BJ110" s="14" t="s">
        <v>79</v>
      </c>
      <c r="BK110" s="194">
        <f>ROUND(I110*H110,2)</f>
        <v>0</v>
      </c>
      <c r="BL110" s="14" t="s">
        <v>145</v>
      </c>
      <c r="BM110" s="193" t="s">
        <v>414</v>
      </c>
    </row>
    <row r="111" s="2" customFormat="1">
      <c r="A111" s="35"/>
      <c r="B111" s="36"/>
      <c r="C111" s="37"/>
      <c r="D111" s="195" t="s">
        <v>148</v>
      </c>
      <c r="E111" s="37"/>
      <c r="F111" s="196" t="s">
        <v>266</v>
      </c>
      <c r="G111" s="37"/>
      <c r="H111" s="37"/>
      <c r="I111" s="197"/>
      <c r="J111" s="37"/>
      <c r="K111" s="37"/>
      <c r="L111" s="41"/>
      <c r="M111" s="198"/>
      <c r="N111" s="199"/>
      <c r="O111" s="81"/>
      <c r="P111" s="81"/>
      <c r="Q111" s="81"/>
      <c r="R111" s="81"/>
      <c r="S111" s="81"/>
      <c r="T111" s="82"/>
      <c r="U111" s="35"/>
      <c r="V111" s="35"/>
      <c r="W111" s="35"/>
      <c r="X111" s="35"/>
      <c r="Y111" s="35"/>
      <c r="Z111" s="35"/>
      <c r="AA111" s="35"/>
      <c r="AB111" s="35"/>
      <c r="AC111" s="35"/>
      <c r="AD111" s="35"/>
      <c r="AE111" s="35"/>
      <c r="AT111" s="14" t="s">
        <v>148</v>
      </c>
      <c r="AU111" s="14" t="s">
        <v>72</v>
      </c>
    </row>
    <row r="112" s="2" customFormat="1" ht="16.5" customHeight="1">
      <c r="A112" s="35"/>
      <c r="B112" s="36"/>
      <c r="C112" s="182" t="s">
        <v>197</v>
      </c>
      <c r="D112" s="182" t="s">
        <v>140</v>
      </c>
      <c r="E112" s="183" t="s">
        <v>268</v>
      </c>
      <c r="F112" s="184" t="s">
        <v>269</v>
      </c>
      <c r="G112" s="185" t="s">
        <v>252</v>
      </c>
      <c r="H112" s="186">
        <v>1700</v>
      </c>
      <c r="I112" s="187"/>
      <c r="J112" s="188">
        <f>ROUND(I112*H112,2)</f>
        <v>0</v>
      </c>
      <c r="K112" s="184" t="s">
        <v>144</v>
      </c>
      <c r="L112" s="41"/>
      <c r="M112" s="189" t="s">
        <v>19</v>
      </c>
      <c r="N112" s="190" t="s">
        <v>43</v>
      </c>
      <c r="O112" s="81"/>
      <c r="P112" s="191">
        <f>O112*H112</f>
        <v>0</v>
      </c>
      <c r="Q112" s="191">
        <v>0</v>
      </c>
      <c r="R112" s="191">
        <f>Q112*H112</f>
        <v>0</v>
      </c>
      <c r="S112" s="191">
        <v>0</v>
      </c>
      <c r="T112" s="192">
        <f>S112*H112</f>
        <v>0</v>
      </c>
      <c r="U112" s="35"/>
      <c r="V112" s="35"/>
      <c r="W112" s="35"/>
      <c r="X112" s="35"/>
      <c r="Y112" s="35"/>
      <c r="Z112" s="35"/>
      <c r="AA112" s="35"/>
      <c r="AB112" s="35"/>
      <c r="AC112" s="35"/>
      <c r="AD112" s="35"/>
      <c r="AE112" s="35"/>
      <c r="AR112" s="193" t="s">
        <v>145</v>
      </c>
      <c r="AT112" s="193" t="s">
        <v>140</v>
      </c>
      <c r="AU112" s="193" t="s">
        <v>72</v>
      </c>
      <c r="AY112" s="14" t="s">
        <v>146</v>
      </c>
      <c r="BE112" s="194">
        <f>IF(N112="základní",J112,0)</f>
        <v>0</v>
      </c>
      <c r="BF112" s="194">
        <f>IF(N112="snížená",J112,0)</f>
        <v>0</v>
      </c>
      <c r="BG112" s="194">
        <f>IF(N112="zákl. přenesená",J112,0)</f>
        <v>0</v>
      </c>
      <c r="BH112" s="194">
        <f>IF(N112="sníž. přenesená",J112,0)</f>
        <v>0</v>
      </c>
      <c r="BI112" s="194">
        <f>IF(N112="nulová",J112,0)</f>
        <v>0</v>
      </c>
      <c r="BJ112" s="14" t="s">
        <v>79</v>
      </c>
      <c r="BK112" s="194">
        <f>ROUND(I112*H112,2)</f>
        <v>0</v>
      </c>
      <c r="BL112" s="14" t="s">
        <v>145</v>
      </c>
      <c r="BM112" s="193" t="s">
        <v>415</v>
      </c>
    </row>
    <row r="113" s="2" customFormat="1">
      <c r="A113" s="35"/>
      <c r="B113" s="36"/>
      <c r="C113" s="37"/>
      <c r="D113" s="195" t="s">
        <v>148</v>
      </c>
      <c r="E113" s="37"/>
      <c r="F113" s="196" t="s">
        <v>271</v>
      </c>
      <c r="G113" s="37"/>
      <c r="H113" s="37"/>
      <c r="I113" s="197"/>
      <c r="J113" s="37"/>
      <c r="K113" s="37"/>
      <c r="L113" s="41"/>
      <c r="M113" s="198"/>
      <c r="N113" s="199"/>
      <c r="O113" s="81"/>
      <c r="P113" s="81"/>
      <c r="Q113" s="81"/>
      <c r="R113" s="81"/>
      <c r="S113" s="81"/>
      <c r="T113" s="82"/>
      <c r="U113" s="35"/>
      <c r="V113" s="35"/>
      <c r="W113" s="35"/>
      <c r="X113" s="35"/>
      <c r="Y113" s="35"/>
      <c r="Z113" s="35"/>
      <c r="AA113" s="35"/>
      <c r="AB113" s="35"/>
      <c r="AC113" s="35"/>
      <c r="AD113" s="35"/>
      <c r="AE113" s="35"/>
      <c r="AT113" s="14" t="s">
        <v>148</v>
      </c>
      <c r="AU113" s="14" t="s">
        <v>72</v>
      </c>
    </row>
    <row r="114" s="10" customFormat="1">
      <c r="A114" s="10"/>
      <c r="B114" s="200"/>
      <c r="C114" s="201"/>
      <c r="D114" s="195" t="s">
        <v>150</v>
      </c>
      <c r="E114" s="202" t="s">
        <v>19</v>
      </c>
      <c r="F114" s="203" t="s">
        <v>416</v>
      </c>
      <c r="G114" s="201"/>
      <c r="H114" s="204">
        <v>1700</v>
      </c>
      <c r="I114" s="205"/>
      <c r="J114" s="201"/>
      <c r="K114" s="201"/>
      <c r="L114" s="206"/>
      <c r="M114" s="207"/>
      <c r="N114" s="208"/>
      <c r="O114" s="208"/>
      <c r="P114" s="208"/>
      <c r="Q114" s="208"/>
      <c r="R114" s="208"/>
      <c r="S114" s="208"/>
      <c r="T114" s="209"/>
      <c r="U114" s="10"/>
      <c r="V114" s="10"/>
      <c r="W114" s="10"/>
      <c r="X114" s="10"/>
      <c r="Y114" s="10"/>
      <c r="Z114" s="10"/>
      <c r="AA114" s="10"/>
      <c r="AB114" s="10"/>
      <c r="AC114" s="10"/>
      <c r="AD114" s="10"/>
      <c r="AE114" s="10"/>
      <c r="AT114" s="210" t="s">
        <v>150</v>
      </c>
      <c r="AU114" s="210" t="s">
        <v>72</v>
      </c>
      <c r="AV114" s="10" t="s">
        <v>81</v>
      </c>
      <c r="AW114" s="10" t="s">
        <v>33</v>
      </c>
      <c r="AX114" s="10" t="s">
        <v>79</v>
      </c>
      <c r="AY114" s="210" t="s">
        <v>146</v>
      </c>
    </row>
    <row r="115" s="2" customFormat="1" ht="16.5" customHeight="1">
      <c r="A115" s="35"/>
      <c r="B115" s="36"/>
      <c r="C115" s="182" t="s">
        <v>204</v>
      </c>
      <c r="D115" s="182" t="s">
        <v>140</v>
      </c>
      <c r="E115" s="183" t="s">
        <v>274</v>
      </c>
      <c r="F115" s="184" t="s">
        <v>275</v>
      </c>
      <c r="G115" s="185" t="s">
        <v>252</v>
      </c>
      <c r="H115" s="186">
        <v>1700</v>
      </c>
      <c r="I115" s="187"/>
      <c r="J115" s="188">
        <f>ROUND(I115*H115,2)</f>
        <v>0</v>
      </c>
      <c r="K115" s="184" t="s">
        <v>144</v>
      </c>
      <c r="L115" s="41"/>
      <c r="M115" s="189" t="s">
        <v>19</v>
      </c>
      <c r="N115" s="190" t="s">
        <v>43</v>
      </c>
      <c r="O115" s="81"/>
      <c r="P115" s="191">
        <f>O115*H115</f>
        <v>0</v>
      </c>
      <c r="Q115" s="191">
        <v>0</v>
      </c>
      <c r="R115" s="191">
        <f>Q115*H115</f>
        <v>0</v>
      </c>
      <c r="S115" s="191">
        <v>0</v>
      </c>
      <c r="T115" s="192">
        <f>S115*H115</f>
        <v>0</v>
      </c>
      <c r="U115" s="35"/>
      <c r="V115" s="35"/>
      <c r="W115" s="35"/>
      <c r="X115" s="35"/>
      <c r="Y115" s="35"/>
      <c r="Z115" s="35"/>
      <c r="AA115" s="35"/>
      <c r="AB115" s="35"/>
      <c r="AC115" s="35"/>
      <c r="AD115" s="35"/>
      <c r="AE115" s="35"/>
      <c r="AR115" s="193" t="s">
        <v>145</v>
      </c>
      <c r="AT115" s="193" t="s">
        <v>140</v>
      </c>
      <c r="AU115" s="193" t="s">
        <v>72</v>
      </c>
      <c r="AY115" s="14" t="s">
        <v>146</v>
      </c>
      <c r="BE115" s="194">
        <f>IF(N115="základní",J115,0)</f>
        <v>0</v>
      </c>
      <c r="BF115" s="194">
        <f>IF(N115="snížená",J115,0)</f>
        <v>0</v>
      </c>
      <c r="BG115" s="194">
        <f>IF(N115="zákl. přenesená",J115,0)</f>
        <v>0</v>
      </c>
      <c r="BH115" s="194">
        <f>IF(N115="sníž. přenesená",J115,0)</f>
        <v>0</v>
      </c>
      <c r="BI115" s="194">
        <f>IF(N115="nulová",J115,0)</f>
        <v>0</v>
      </c>
      <c r="BJ115" s="14" t="s">
        <v>79</v>
      </c>
      <c r="BK115" s="194">
        <f>ROUND(I115*H115,2)</f>
        <v>0</v>
      </c>
      <c r="BL115" s="14" t="s">
        <v>145</v>
      </c>
      <c r="BM115" s="193" t="s">
        <v>417</v>
      </c>
    </row>
    <row r="116" s="2" customFormat="1">
      <c r="A116" s="35"/>
      <c r="B116" s="36"/>
      <c r="C116" s="37"/>
      <c r="D116" s="195" t="s">
        <v>148</v>
      </c>
      <c r="E116" s="37"/>
      <c r="F116" s="196" t="s">
        <v>277</v>
      </c>
      <c r="G116" s="37"/>
      <c r="H116" s="37"/>
      <c r="I116" s="197"/>
      <c r="J116" s="37"/>
      <c r="K116" s="37"/>
      <c r="L116" s="41"/>
      <c r="M116" s="198"/>
      <c r="N116" s="199"/>
      <c r="O116" s="81"/>
      <c r="P116" s="81"/>
      <c r="Q116" s="81"/>
      <c r="R116" s="81"/>
      <c r="S116" s="81"/>
      <c r="T116" s="82"/>
      <c r="U116" s="35"/>
      <c r="V116" s="35"/>
      <c r="W116" s="35"/>
      <c r="X116" s="35"/>
      <c r="Y116" s="35"/>
      <c r="Z116" s="35"/>
      <c r="AA116" s="35"/>
      <c r="AB116" s="35"/>
      <c r="AC116" s="35"/>
      <c r="AD116" s="35"/>
      <c r="AE116" s="35"/>
      <c r="AT116" s="14" t="s">
        <v>148</v>
      </c>
      <c r="AU116" s="14" t="s">
        <v>72</v>
      </c>
    </row>
    <row r="117" s="10" customFormat="1">
      <c r="A117" s="10"/>
      <c r="B117" s="200"/>
      <c r="C117" s="201"/>
      <c r="D117" s="195" t="s">
        <v>150</v>
      </c>
      <c r="E117" s="202" t="s">
        <v>19</v>
      </c>
      <c r="F117" s="203" t="s">
        <v>416</v>
      </c>
      <c r="G117" s="201"/>
      <c r="H117" s="204">
        <v>1700</v>
      </c>
      <c r="I117" s="205"/>
      <c r="J117" s="201"/>
      <c r="K117" s="201"/>
      <c r="L117" s="206"/>
      <c r="M117" s="207"/>
      <c r="N117" s="208"/>
      <c r="O117" s="208"/>
      <c r="P117" s="208"/>
      <c r="Q117" s="208"/>
      <c r="R117" s="208"/>
      <c r="S117" s="208"/>
      <c r="T117" s="209"/>
      <c r="U117" s="10"/>
      <c r="V117" s="10"/>
      <c r="W117" s="10"/>
      <c r="X117" s="10"/>
      <c r="Y117" s="10"/>
      <c r="Z117" s="10"/>
      <c r="AA117" s="10"/>
      <c r="AB117" s="10"/>
      <c r="AC117" s="10"/>
      <c r="AD117" s="10"/>
      <c r="AE117" s="10"/>
      <c r="AT117" s="210" t="s">
        <v>150</v>
      </c>
      <c r="AU117" s="210" t="s">
        <v>72</v>
      </c>
      <c r="AV117" s="10" t="s">
        <v>81</v>
      </c>
      <c r="AW117" s="10" t="s">
        <v>33</v>
      </c>
      <c r="AX117" s="10" t="s">
        <v>79</v>
      </c>
      <c r="AY117" s="210" t="s">
        <v>146</v>
      </c>
    </row>
    <row r="118" s="2" customFormat="1" ht="16.5" customHeight="1">
      <c r="A118" s="35"/>
      <c r="B118" s="36"/>
      <c r="C118" s="182" t="s">
        <v>210</v>
      </c>
      <c r="D118" s="182" t="s">
        <v>140</v>
      </c>
      <c r="E118" s="183" t="s">
        <v>279</v>
      </c>
      <c r="F118" s="184" t="s">
        <v>280</v>
      </c>
      <c r="G118" s="185" t="s">
        <v>168</v>
      </c>
      <c r="H118" s="186">
        <v>0.75</v>
      </c>
      <c r="I118" s="187"/>
      <c r="J118" s="188">
        <f>ROUND(I118*H118,2)</f>
        <v>0</v>
      </c>
      <c r="K118" s="184" t="s">
        <v>144</v>
      </c>
      <c r="L118" s="41"/>
      <c r="M118" s="189" t="s">
        <v>19</v>
      </c>
      <c r="N118" s="190" t="s">
        <v>43</v>
      </c>
      <c r="O118" s="81"/>
      <c r="P118" s="191">
        <f>O118*H118</f>
        <v>0</v>
      </c>
      <c r="Q118" s="191">
        <v>0</v>
      </c>
      <c r="R118" s="191">
        <f>Q118*H118</f>
        <v>0</v>
      </c>
      <c r="S118" s="191">
        <v>0</v>
      </c>
      <c r="T118" s="192">
        <f>S118*H118</f>
        <v>0</v>
      </c>
      <c r="U118" s="35"/>
      <c r="V118" s="35"/>
      <c r="W118" s="35"/>
      <c r="X118" s="35"/>
      <c r="Y118" s="35"/>
      <c r="Z118" s="35"/>
      <c r="AA118" s="35"/>
      <c r="AB118" s="35"/>
      <c r="AC118" s="35"/>
      <c r="AD118" s="35"/>
      <c r="AE118" s="35"/>
      <c r="AR118" s="193" t="s">
        <v>145</v>
      </c>
      <c r="AT118" s="193" t="s">
        <v>140</v>
      </c>
      <c r="AU118" s="193" t="s">
        <v>72</v>
      </c>
      <c r="AY118" s="14" t="s">
        <v>146</v>
      </c>
      <c r="BE118" s="194">
        <f>IF(N118="základní",J118,0)</f>
        <v>0</v>
      </c>
      <c r="BF118" s="194">
        <f>IF(N118="snížená",J118,0)</f>
        <v>0</v>
      </c>
      <c r="BG118" s="194">
        <f>IF(N118="zákl. přenesená",J118,0)</f>
        <v>0</v>
      </c>
      <c r="BH118" s="194">
        <f>IF(N118="sníž. přenesená",J118,0)</f>
        <v>0</v>
      </c>
      <c r="BI118" s="194">
        <f>IF(N118="nulová",J118,0)</f>
        <v>0</v>
      </c>
      <c r="BJ118" s="14" t="s">
        <v>79</v>
      </c>
      <c r="BK118" s="194">
        <f>ROUND(I118*H118,2)</f>
        <v>0</v>
      </c>
      <c r="BL118" s="14" t="s">
        <v>145</v>
      </c>
      <c r="BM118" s="193" t="s">
        <v>418</v>
      </c>
    </row>
    <row r="119" s="2" customFormat="1">
      <c r="A119" s="35"/>
      <c r="B119" s="36"/>
      <c r="C119" s="37"/>
      <c r="D119" s="195" t="s">
        <v>148</v>
      </c>
      <c r="E119" s="37"/>
      <c r="F119" s="196" t="s">
        <v>282</v>
      </c>
      <c r="G119" s="37"/>
      <c r="H119" s="37"/>
      <c r="I119" s="197"/>
      <c r="J119" s="37"/>
      <c r="K119" s="37"/>
      <c r="L119" s="41"/>
      <c r="M119" s="198"/>
      <c r="N119" s="199"/>
      <c r="O119" s="81"/>
      <c r="P119" s="81"/>
      <c r="Q119" s="81"/>
      <c r="R119" s="81"/>
      <c r="S119" s="81"/>
      <c r="T119" s="82"/>
      <c r="U119" s="35"/>
      <c r="V119" s="35"/>
      <c r="W119" s="35"/>
      <c r="X119" s="35"/>
      <c r="Y119" s="35"/>
      <c r="Z119" s="35"/>
      <c r="AA119" s="35"/>
      <c r="AB119" s="35"/>
      <c r="AC119" s="35"/>
      <c r="AD119" s="35"/>
      <c r="AE119" s="35"/>
      <c r="AT119" s="14" t="s">
        <v>148</v>
      </c>
      <c r="AU119" s="14" t="s">
        <v>72</v>
      </c>
    </row>
    <row r="120" s="2" customFormat="1">
      <c r="A120" s="35"/>
      <c r="B120" s="36"/>
      <c r="C120" s="37"/>
      <c r="D120" s="195" t="s">
        <v>260</v>
      </c>
      <c r="E120" s="37"/>
      <c r="F120" s="232" t="s">
        <v>283</v>
      </c>
      <c r="G120" s="37"/>
      <c r="H120" s="37"/>
      <c r="I120" s="197"/>
      <c r="J120" s="37"/>
      <c r="K120" s="37"/>
      <c r="L120" s="41"/>
      <c r="M120" s="198"/>
      <c r="N120" s="199"/>
      <c r="O120" s="81"/>
      <c r="P120" s="81"/>
      <c r="Q120" s="81"/>
      <c r="R120" s="81"/>
      <c r="S120" s="81"/>
      <c r="T120" s="82"/>
      <c r="U120" s="35"/>
      <c r="V120" s="35"/>
      <c r="W120" s="35"/>
      <c r="X120" s="35"/>
      <c r="Y120" s="35"/>
      <c r="Z120" s="35"/>
      <c r="AA120" s="35"/>
      <c r="AB120" s="35"/>
      <c r="AC120" s="35"/>
      <c r="AD120" s="35"/>
      <c r="AE120" s="35"/>
      <c r="AT120" s="14" t="s">
        <v>260</v>
      </c>
      <c r="AU120" s="14" t="s">
        <v>72</v>
      </c>
    </row>
    <row r="121" s="2" customFormat="1" ht="16.5" customHeight="1">
      <c r="A121" s="35"/>
      <c r="B121" s="36"/>
      <c r="C121" s="182" t="s">
        <v>215</v>
      </c>
      <c r="D121" s="182" t="s">
        <v>140</v>
      </c>
      <c r="E121" s="183" t="s">
        <v>329</v>
      </c>
      <c r="F121" s="184" t="s">
        <v>330</v>
      </c>
      <c r="G121" s="185" t="s">
        <v>187</v>
      </c>
      <c r="H121" s="186">
        <v>1388.31</v>
      </c>
      <c r="I121" s="187"/>
      <c r="J121" s="188">
        <f>ROUND(I121*H121,2)</f>
        <v>0</v>
      </c>
      <c r="K121" s="184" t="s">
        <v>144</v>
      </c>
      <c r="L121" s="41"/>
      <c r="M121" s="189" t="s">
        <v>19</v>
      </c>
      <c r="N121" s="190" t="s">
        <v>43</v>
      </c>
      <c r="O121" s="81"/>
      <c r="P121" s="191">
        <f>O121*H121</f>
        <v>0</v>
      </c>
      <c r="Q121" s="191">
        <v>0</v>
      </c>
      <c r="R121" s="191">
        <f>Q121*H121</f>
        <v>0</v>
      </c>
      <c r="S121" s="191">
        <v>0</v>
      </c>
      <c r="T121" s="192">
        <f>S121*H121</f>
        <v>0</v>
      </c>
      <c r="U121" s="35"/>
      <c r="V121" s="35"/>
      <c r="W121" s="35"/>
      <c r="X121" s="35"/>
      <c r="Y121" s="35"/>
      <c r="Z121" s="35"/>
      <c r="AA121" s="35"/>
      <c r="AB121" s="35"/>
      <c r="AC121" s="35"/>
      <c r="AD121" s="35"/>
      <c r="AE121" s="35"/>
      <c r="AR121" s="193" t="s">
        <v>312</v>
      </c>
      <c r="AT121" s="193" t="s">
        <v>140</v>
      </c>
      <c r="AU121" s="193" t="s">
        <v>72</v>
      </c>
      <c r="AY121" s="14" t="s">
        <v>146</v>
      </c>
      <c r="BE121" s="194">
        <f>IF(N121="základní",J121,0)</f>
        <v>0</v>
      </c>
      <c r="BF121" s="194">
        <f>IF(N121="snížená",J121,0)</f>
        <v>0</v>
      </c>
      <c r="BG121" s="194">
        <f>IF(N121="zákl. přenesená",J121,0)</f>
        <v>0</v>
      </c>
      <c r="BH121" s="194">
        <f>IF(N121="sníž. přenesená",J121,0)</f>
        <v>0</v>
      </c>
      <c r="BI121" s="194">
        <f>IF(N121="nulová",J121,0)</f>
        <v>0</v>
      </c>
      <c r="BJ121" s="14" t="s">
        <v>79</v>
      </c>
      <c r="BK121" s="194">
        <f>ROUND(I121*H121,2)</f>
        <v>0</v>
      </c>
      <c r="BL121" s="14" t="s">
        <v>312</v>
      </c>
      <c r="BM121" s="193" t="s">
        <v>419</v>
      </c>
    </row>
    <row r="122" s="2" customFormat="1">
      <c r="A122" s="35"/>
      <c r="B122" s="36"/>
      <c r="C122" s="37"/>
      <c r="D122" s="195" t="s">
        <v>148</v>
      </c>
      <c r="E122" s="37"/>
      <c r="F122" s="196" t="s">
        <v>332</v>
      </c>
      <c r="G122" s="37"/>
      <c r="H122" s="37"/>
      <c r="I122" s="197"/>
      <c r="J122" s="37"/>
      <c r="K122" s="37"/>
      <c r="L122" s="41"/>
      <c r="M122" s="198"/>
      <c r="N122" s="199"/>
      <c r="O122" s="81"/>
      <c r="P122" s="81"/>
      <c r="Q122" s="81"/>
      <c r="R122" s="81"/>
      <c r="S122" s="81"/>
      <c r="T122" s="82"/>
      <c r="U122" s="35"/>
      <c r="V122" s="35"/>
      <c r="W122" s="35"/>
      <c r="X122" s="35"/>
      <c r="Y122" s="35"/>
      <c r="Z122" s="35"/>
      <c r="AA122" s="35"/>
      <c r="AB122" s="35"/>
      <c r="AC122" s="35"/>
      <c r="AD122" s="35"/>
      <c r="AE122" s="35"/>
      <c r="AT122" s="14" t="s">
        <v>148</v>
      </c>
      <c r="AU122" s="14" t="s">
        <v>72</v>
      </c>
    </row>
    <row r="123" s="10" customFormat="1">
      <c r="A123" s="10"/>
      <c r="B123" s="200"/>
      <c r="C123" s="201"/>
      <c r="D123" s="195" t="s">
        <v>150</v>
      </c>
      <c r="E123" s="202" t="s">
        <v>19</v>
      </c>
      <c r="F123" s="203" t="s">
        <v>420</v>
      </c>
      <c r="G123" s="201"/>
      <c r="H123" s="204">
        <v>1388.31</v>
      </c>
      <c r="I123" s="205"/>
      <c r="J123" s="201"/>
      <c r="K123" s="201"/>
      <c r="L123" s="206"/>
      <c r="M123" s="207"/>
      <c r="N123" s="208"/>
      <c r="O123" s="208"/>
      <c r="P123" s="208"/>
      <c r="Q123" s="208"/>
      <c r="R123" s="208"/>
      <c r="S123" s="208"/>
      <c r="T123" s="209"/>
      <c r="U123" s="10"/>
      <c r="V123" s="10"/>
      <c r="W123" s="10"/>
      <c r="X123" s="10"/>
      <c r="Y123" s="10"/>
      <c r="Z123" s="10"/>
      <c r="AA123" s="10"/>
      <c r="AB123" s="10"/>
      <c r="AC123" s="10"/>
      <c r="AD123" s="10"/>
      <c r="AE123" s="10"/>
      <c r="AT123" s="210" t="s">
        <v>150</v>
      </c>
      <c r="AU123" s="210" t="s">
        <v>72</v>
      </c>
      <c r="AV123" s="10" t="s">
        <v>81</v>
      </c>
      <c r="AW123" s="10" t="s">
        <v>33</v>
      </c>
      <c r="AX123" s="10" t="s">
        <v>79</v>
      </c>
      <c r="AY123" s="210" t="s">
        <v>146</v>
      </c>
    </row>
    <row r="124" s="2" customFormat="1" ht="24.15" customHeight="1">
      <c r="A124" s="35"/>
      <c r="B124" s="36"/>
      <c r="C124" s="182" t="s">
        <v>219</v>
      </c>
      <c r="D124" s="182" t="s">
        <v>140</v>
      </c>
      <c r="E124" s="183" t="s">
        <v>341</v>
      </c>
      <c r="F124" s="184" t="s">
        <v>342</v>
      </c>
      <c r="G124" s="185" t="s">
        <v>187</v>
      </c>
      <c r="H124" s="186">
        <v>1388.31</v>
      </c>
      <c r="I124" s="187"/>
      <c r="J124" s="188">
        <f>ROUND(I124*H124,2)</f>
        <v>0</v>
      </c>
      <c r="K124" s="184" t="s">
        <v>144</v>
      </c>
      <c r="L124" s="41"/>
      <c r="M124" s="189" t="s">
        <v>19</v>
      </c>
      <c r="N124" s="190" t="s">
        <v>43</v>
      </c>
      <c r="O124" s="81"/>
      <c r="P124" s="191">
        <f>O124*H124</f>
        <v>0</v>
      </c>
      <c r="Q124" s="191">
        <v>0</v>
      </c>
      <c r="R124" s="191">
        <f>Q124*H124</f>
        <v>0</v>
      </c>
      <c r="S124" s="191">
        <v>0</v>
      </c>
      <c r="T124" s="192">
        <f>S124*H124</f>
        <v>0</v>
      </c>
      <c r="U124" s="35"/>
      <c r="V124" s="35"/>
      <c r="W124" s="35"/>
      <c r="X124" s="35"/>
      <c r="Y124" s="35"/>
      <c r="Z124" s="35"/>
      <c r="AA124" s="35"/>
      <c r="AB124" s="35"/>
      <c r="AC124" s="35"/>
      <c r="AD124" s="35"/>
      <c r="AE124" s="35"/>
      <c r="AR124" s="193" t="s">
        <v>312</v>
      </c>
      <c r="AT124" s="193" t="s">
        <v>140</v>
      </c>
      <c r="AU124" s="193" t="s">
        <v>72</v>
      </c>
      <c r="AY124" s="14" t="s">
        <v>146</v>
      </c>
      <c r="BE124" s="194">
        <f>IF(N124="základní",J124,0)</f>
        <v>0</v>
      </c>
      <c r="BF124" s="194">
        <f>IF(N124="snížená",J124,0)</f>
        <v>0</v>
      </c>
      <c r="BG124" s="194">
        <f>IF(N124="zákl. přenesená",J124,0)</f>
        <v>0</v>
      </c>
      <c r="BH124" s="194">
        <f>IF(N124="sníž. přenesená",J124,0)</f>
        <v>0</v>
      </c>
      <c r="BI124" s="194">
        <f>IF(N124="nulová",J124,0)</f>
        <v>0</v>
      </c>
      <c r="BJ124" s="14" t="s">
        <v>79</v>
      </c>
      <c r="BK124" s="194">
        <f>ROUND(I124*H124,2)</f>
        <v>0</v>
      </c>
      <c r="BL124" s="14" t="s">
        <v>312</v>
      </c>
      <c r="BM124" s="193" t="s">
        <v>421</v>
      </c>
    </row>
    <row r="125" s="2" customFormat="1">
      <c r="A125" s="35"/>
      <c r="B125" s="36"/>
      <c r="C125" s="37"/>
      <c r="D125" s="195" t="s">
        <v>148</v>
      </c>
      <c r="E125" s="37"/>
      <c r="F125" s="196" t="s">
        <v>344</v>
      </c>
      <c r="G125" s="37"/>
      <c r="H125" s="37"/>
      <c r="I125" s="197"/>
      <c r="J125" s="37"/>
      <c r="K125" s="37"/>
      <c r="L125" s="41"/>
      <c r="M125" s="198"/>
      <c r="N125" s="199"/>
      <c r="O125" s="81"/>
      <c r="P125" s="81"/>
      <c r="Q125" s="81"/>
      <c r="R125" s="81"/>
      <c r="S125" s="81"/>
      <c r="T125" s="82"/>
      <c r="U125" s="35"/>
      <c r="V125" s="35"/>
      <c r="W125" s="35"/>
      <c r="X125" s="35"/>
      <c r="Y125" s="35"/>
      <c r="Z125" s="35"/>
      <c r="AA125" s="35"/>
      <c r="AB125" s="35"/>
      <c r="AC125" s="35"/>
      <c r="AD125" s="35"/>
      <c r="AE125" s="35"/>
      <c r="AT125" s="14" t="s">
        <v>148</v>
      </c>
      <c r="AU125" s="14" t="s">
        <v>72</v>
      </c>
    </row>
    <row r="126" s="2" customFormat="1">
      <c r="A126" s="35"/>
      <c r="B126" s="36"/>
      <c r="C126" s="37"/>
      <c r="D126" s="195" t="s">
        <v>260</v>
      </c>
      <c r="E126" s="37"/>
      <c r="F126" s="232" t="s">
        <v>345</v>
      </c>
      <c r="G126" s="37"/>
      <c r="H126" s="37"/>
      <c r="I126" s="197"/>
      <c r="J126" s="37"/>
      <c r="K126" s="37"/>
      <c r="L126" s="41"/>
      <c r="M126" s="198"/>
      <c r="N126" s="199"/>
      <c r="O126" s="81"/>
      <c r="P126" s="81"/>
      <c r="Q126" s="81"/>
      <c r="R126" s="81"/>
      <c r="S126" s="81"/>
      <c r="T126" s="82"/>
      <c r="U126" s="35"/>
      <c r="V126" s="35"/>
      <c r="W126" s="35"/>
      <c r="X126" s="35"/>
      <c r="Y126" s="35"/>
      <c r="Z126" s="35"/>
      <c r="AA126" s="35"/>
      <c r="AB126" s="35"/>
      <c r="AC126" s="35"/>
      <c r="AD126" s="35"/>
      <c r="AE126" s="35"/>
      <c r="AT126" s="14" t="s">
        <v>260</v>
      </c>
      <c r="AU126" s="14" t="s">
        <v>72</v>
      </c>
    </row>
    <row r="127" s="10" customFormat="1">
      <c r="A127" s="10"/>
      <c r="B127" s="200"/>
      <c r="C127" s="201"/>
      <c r="D127" s="195" t="s">
        <v>150</v>
      </c>
      <c r="E127" s="202" t="s">
        <v>19</v>
      </c>
      <c r="F127" s="203" t="s">
        <v>422</v>
      </c>
      <c r="G127" s="201"/>
      <c r="H127" s="204">
        <v>1388.31</v>
      </c>
      <c r="I127" s="205"/>
      <c r="J127" s="201"/>
      <c r="K127" s="201"/>
      <c r="L127" s="206"/>
      <c r="M127" s="207"/>
      <c r="N127" s="208"/>
      <c r="O127" s="208"/>
      <c r="P127" s="208"/>
      <c r="Q127" s="208"/>
      <c r="R127" s="208"/>
      <c r="S127" s="208"/>
      <c r="T127" s="209"/>
      <c r="U127" s="10"/>
      <c r="V127" s="10"/>
      <c r="W127" s="10"/>
      <c r="X127" s="10"/>
      <c r="Y127" s="10"/>
      <c r="Z127" s="10"/>
      <c r="AA127" s="10"/>
      <c r="AB127" s="10"/>
      <c r="AC127" s="10"/>
      <c r="AD127" s="10"/>
      <c r="AE127" s="10"/>
      <c r="AT127" s="210" t="s">
        <v>150</v>
      </c>
      <c r="AU127" s="210" t="s">
        <v>72</v>
      </c>
      <c r="AV127" s="10" t="s">
        <v>81</v>
      </c>
      <c r="AW127" s="10" t="s">
        <v>33</v>
      </c>
      <c r="AX127" s="10" t="s">
        <v>79</v>
      </c>
      <c r="AY127" s="210" t="s">
        <v>146</v>
      </c>
    </row>
    <row r="128" s="2" customFormat="1" ht="24.15" customHeight="1">
      <c r="A128" s="35"/>
      <c r="B128" s="36"/>
      <c r="C128" s="182" t="s">
        <v>224</v>
      </c>
      <c r="D128" s="182" t="s">
        <v>140</v>
      </c>
      <c r="E128" s="183" t="s">
        <v>354</v>
      </c>
      <c r="F128" s="184" t="s">
        <v>355</v>
      </c>
      <c r="G128" s="185" t="s">
        <v>187</v>
      </c>
      <c r="H128" s="186">
        <v>953.56600000000003</v>
      </c>
      <c r="I128" s="187"/>
      <c r="J128" s="188">
        <f>ROUND(I128*H128,2)</f>
        <v>0</v>
      </c>
      <c r="K128" s="184" t="s">
        <v>144</v>
      </c>
      <c r="L128" s="41"/>
      <c r="M128" s="189" t="s">
        <v>19</v>
      </c>
      <c r="N128" s="190" t="s">
        <v>43</v>
      </c>
      <c r="O128" s="81"/>
      <c r="P128" s="191">
        <f>O128*H128</f>
        <v>0</v>
      </c>
      <c r="Q128" s="191">
        <v>0</v>
      </c>
      <c r="R128" s="191">
        <f>Q128*H128</f>
        <v>0</v>
      </c>
      <c r="S128" s="191">
        <v>0</v>
      </c>
      <c r="T128" s="192">
        <f>S128*H128</f>
        <v>0</v>
      </c>
      <c r="U128" s="35"/>
      <c r="V128" s="35"/>
      <c r="W128" s="35"/>
      <c r="X128" s="35"/>
      <c r="Y128" s="35"/>
      <c r="Z128" s="35"/>
      <c r="AA128" s="35"/>
      <c r="AB128" s="35"/>
      <c r="AC128" s="35"/>
      <c r="AD128" s="35"/>
      <c r="AE128" s="35"/>
      <c r="AR128" s="193" t="s">
        <v>312</v>
      </c>
      <c r="AT128" s="193" t="s">
        <v>140</v>
      </c>
      <c r="AU128" s="193" t="s">
        <v>72</v>
      </c>
      <c r="AY128" s="14" t="s">
        <v>146</v>
      </c>
      <c r="BE128" s="194">
        <f>IF(N128="základní",J128,0)</f>
        <v>0</v>
      </c>
      <c r="BF128" s="194">
        <f>IF(N128="snížená",J128,0)</f>
        <v>0</v>
      </c>
      <c r="BG128" s="194">
        <f>IF(N128="zákl. přenesená",J128,0)</f>
        <v>0</v>
      </c>
      <c r="BH128" s="194">
        <f>IF(N128="sníž. přenesená",J128,0)</f>
        <v>0</v>
      </c>
      <c r="BI128" s="194">
        <f>IF(N128="nulová",J128,0)</f>
        <v>0</v>
      </c>
      <c r="BJ128" s="14" t="s">
        <v>79</v>
      </c>
      <c r="BK128" s="194">
        <f>ROUND(I128*H128,2)</f>
        <v>0</v>
      </c>
      <c r="BL128" s="14" t="s">
        <v>312</v>
      </c>
      <c r="BM128" s="193" t="s">
        <v>423</v>
      </c>
    </row>
    <row r="129" s="2" customFormat="1">
      <c r="A129" s="35"/>
      <c r="B129" s="36"/>
      <c r="C129" s="37"/>
      <c r="D129" s="195" t="s">
        <v>148</v>
      </c>
      <c r="E129" s="37"/>
      <c r="F129" s="196" t="s">
        <v>357</v>
      </c>
      <c r="G129" s="37"/>
      <c r="H129" s="37"/>
      <c r="I129" s="197"/>
      <c r="J129" s="37"/>
      <c r="K129" s="37"/>
      <c r="L129" s="41"/>
      <c r="M129" s="198"/>
      <c r="N129" s="199"/>
      <c r="O129" s="81"/>
      <c r="P129" s="81"/>
      <c r="Q129" s="81"/>
      <c r="R129" s="81"/>
      <c r="S129" s="81"/>
      <c r="T129" s="82"/>
      <c r="U129" s="35"/>
      <c r="V129" s="35"/>
      <c r="W129" s="35"/>
      <c r="X129" s="35"/>
      <c r="Y129" s="35"/>
      <c r="Z129" s="35"/>
      <c r="AA129" s="35"/>
      <c r="AB129" s="35"/>
      <c r="AC129" s="35"/>
      <c r="AD129" s="35"/>
      <c r="AE129" s="35"/>
      <c r="AT129" s="14" t="s">
        <v>148</v>
      </c>
      <c r="AU129" s="14" t="s">
        <v>72</v>
      </c>
    </row>
    <row r="130" s="2" customFormat="1">
      <c r="A130" s="35"/>
      <c r="B130" s="36"/>
      <c r="C130" s="37"/>
      <c r="D130" s="195" t="s">
        <v>260</v>
      </c>
      <c r="E130" s="37"/>
      <c r="F130" s="232" t="s">
        <v>345</v>
      </c>
      <c r="G130" s="37"/>
      <c r="H130" s="37"/>
      <c r="I130" s="197"/>
      <c r="J130" s="37"/>
      <c r="K130" s="37"/>
      <c r="L130" s="41"/>
      <c r="M130" s="198"/>
      <c r="N130" s="199"/>
      <c r="O130" s="81"/>
      <c r="P130" s="81"/>
      <c r="Q130" s="81"/>
      <c r="R130" s="81"/>
      <c r="S130" s="81"/>
      <c r="T130" s="82"/>
      <c r="U130" s="35"/>
      <c r="V130" s="35"/>
      <c r="W130" s="35"/>
      <c r="X130" s="35"/>
      <c r="Y130" s="35"/>
      <c r="Z130" s="35"/>
      <c r="AA130" s="35"/>
      <c r="AB130" s="35"/>
      <c r="AC130" s="35"/>
      <c r="AD130" s="35"/>
      <c r="AE130" s="35"/>
      <c r="AT130" s="14" t="s">
        <v>260</v>
      </c>
      <c r="AU130" s="14" t="s">
        <v>72</v>
      </c>
    </row>
    <row r="131" s="10" customFormat="1">
      <c r="A131" s="10"/>
      <c r="B131" s="200"/>
      <c r="C131" s="201"/>
      <c r="D131" s="195" t="s">
        <v>150</v>
      </c>
      <c r="E131" s="202" t="s">
        <v>19</v>
      </c>
      <c r="F131" s="203" t="s">
        <v>424</v>
      </c>
      <c r="G131" s="201"/>
      <c r="H131" s="204">
        <v>953.56600000000003</v>
      </c>
      <c r="I131" s="205"/>
      <c r="J131" s="201"/>
      <c r="K131" s="201"/>
      <c r="L131" s="206"/>
      <c r="M131" s="207"/>
      <c r="N131" s="208"/>
      <c r="O131" s="208"/>
      <c r="P131" s="208"/>
      <c r="Q131" s="208"/>
      <c r="R131" s="208"/>
      <c r="S131" s="208"/>
      <c r="T131" s="209"/>
      <c r="U131" s="10"/>
      <c r="V131" s="10"/>
      <c r="W131" s="10"/>
      <c r="X131" s="10"/>
      <c r="Y131" s="10"/>
      <c r="Z131" s="10"/>
      <c r="AA131" s="10"/>
      <c r="AB131" s="10"/>
      <c r="AC131" s="10"/>
      <c r="AD131" s="10"/>
      <c r="AE131" s="10"/>
      <c r="AT131" s="210" t="s">
        <v>150</v>
      </c>
      <c r="AU131" s="210" t="s">
        <v>72</v>
      </c>
      <c r="AV131" s="10" t="s">
        <v>81</v>
      </c>
      <c r="AW131" s="10" t="s">
        <v>33</v>
      </c>
      <c r="AX131" s="10" t="s">
        <v>79</v>
      </c>
      <c r="AY131" s="210" t="s">
        <v>146</v>
      </c>
    </row>
    <row r="132" s="2" customFormat="1" ht="24.15" customHeight="1">
      <c r="A132" s="35"/>
      <c r="B132" s="36"/>
      <c r="C132" s="182" t="s">
        <v>8</v>
      </c>
      <c r="D132" s="182" t="s">
        <v>140</v>
      </c>
      <c r="E132" s="183" t="s">
        <v>360</v>
      </c>
      <c r="F132" s="184" t="s">
        <v>361</v>
      </c>
      <c r="G132" s="185" t="s">
        <v>207</v>
      </c>
      <c r="H132" s="186">
        <v>2</v>
      </c>
      <c r="I132" s="187"/>
      <c r="J132" s="188">
        <f>ROUND(I132*H132,2)</f>
        <v>0</v>
      </c>
      <c r="K132" s="184" t="s">
        <v>144</v>
      </c>
      <c r="L132" s="41"/>
      <c r="M132" s="189" t="s">
        <v>19</v>
      </c>
      <c r="N132" s="190" t="s">
        <v>43</v>
      </c>
      <c r="O132" s="81"/>
      <c r="P132" s="191">
        <f>O132*H132</f>
        <v>0</v>
      </c>
      <c r="Q132" s="191">
        <v>0</v>
      </c>
      <c r="R132" s="191">
        <f>Q132*H132</f>
        <v>0</v>
      </c>
      <c r="S132" s="191">
        <v>0</v>
      </c>
      <c r="T132" s="192">
        <f>S132*H132</f>
        <v>0</v>
      </c>
      <c r="U132" s="35"/>
      <c r="V132" s="35"/>
      <c r="W132" s="35"/>
      <c r="X132" s="35"/>
      <c r="Y132" s="35"/>
      <c r="Z132" s="35"/>
      <c r="AA132" s="35"/>
      <c r="AB132" s="35"/>
      <c r="AC132" s="35"/>
      <c r="AD132" s="35"/>
      <c r="AE132" s="35"/>
      <c r="AR132" s="193" t="s">
        <v>312</v>
      </c>
      <c r="AT132" s="193" t="s">
        <v>140</v>
      </c>
      <c r="AU132" s="193" t="s">
        <v>72</v>
      </c>
      <c r="AY132" s="14" t="s">
        <v>146</v>
      </c>
      <c r="BE132" s="194">
        <f>IF(N132="základní",J132,0)</f>
        <v>0</v>
      </c>
      <c r="BF132" s="194">
        <f>IF(N132="snížená",J132,0)</f>
        <v>0</v>
      </c>
      <c r="BG132" s="194">
        <f>IF(N132="zákl. přenesená",J132,0)</f>
        <v>0</v>
      </c>
      <c r="BH132" s="194">
        <f>IF(N132="sníž. přenesená",J132,0)</f>
        <v>0</v>
      </c>
      <c r="BI132" s="194">
        <f>IF(N132="nulová",J132,0)</f>
        <v>0</v>
      </c>
      <c r="BJ132" s="14" t="s">
        <v>79</v>
      </c>
      <c r="BK132" s="194">
        <f>ROUND(I132*H132,2)</f>
        <v>0</v>
      </c>
      <c r="BL132" s="14" t="s">
        <v>312</v>
      </c>
      <c r="BM132" s="193" t="s">
        <v>425</v>
      </c>
    </row>
    <row r="133" s="2" customFormat="1">
      <c r="A133" s="35"/>
      <c r="B133" s="36"/>
      <c r="C133" s="37"/>
      <c r="D133" s="195" t="s">
        <v>148</v>
      </c>
      <c r="E133" s="37"/>
      <c r="F133" s="196" t="s">
        <v>363</v>
      </c>
      <c r="G133" s="37"/>
      <c r="H133" s="37"/>
      <c r="I133" s="197"/>
      <c r="J133" s="37"/>
      <c r="K133" s="37"/>
      <c r="L133" s="41"/>
      <c r="M133" s="198"/>
      <c r="N133" s="199"/>
      <c r="O133" s="81"/>
      <c r="P133" s="81"/>
      <c r="Q133" s="81"/>
      <c r="R133" s="81"/>
      <c r="S133" s="81"/>
      <c r="T133" s="82"/>
      <c r="U133" s="35"/>
      <c r="V133" s="35"/>
      <c r="W133" s="35"/>
      <c r="X133" s="35"/>
      <c r="Y133" s="35"/>
      <c r="Z133" s="35"/>
      <c r="AA133" s="35"/>
      <c r="AB133" s="35"/>
      <c r="AC133" s="35"/>
      <c r="AD133" s="35"/>
      <c r="AE133" s="35"/>
      <c r="AT133" s="14" t="s">
        <v>148</v>
      </c>
      <c r="AU133" s="14" t="s">
        <v>72</v>
      </c>
    </row>
    <row r="134" s="2" customFormat="1">
      <c r="A134" s="35"/>
      <c r="B134" s="36"/>
      <c r="C134" s="37"/>
      <c r="D134" s="195" t="s">
        <v>260</v>
      </c>
      <c r="E134" s="37"/>
      <c r="F134" s="232" t="s">
        <v>364</v>
      </c>
      <c r="G134" s="37"/>
      <c r="H134" s="37"/>
      <c r="I134" s="197"/>
      <c r="J134" s="37"/>
      <c r="K134" s="37"/>
      <c r="L134" s="41"/>
      <c r="M134" s="198"/>
      <c r="N134" s="199"/>
      <c r="O134" s="81"/>
      <c r="P134" s="81"/>
      <c r="Q134" s="81"/>
      <c r="R134" s="81"/>
      <c r="S134" s="81"/>
      <c r="T134" s="82"/>
      <c r="U134" s="35"/>
      <c r="V134" s="35"/>
      <c r="W134" s="35"/>
      <c r="X134" s="35"/>
      <c r="Y134" s="35"/>
      <c r="Z134" s="35"/>
      <c r="AA134" s="35"/>
      <c r="AB134" s="35"/>
      <c r="AC134" s="35"/>
      <c r="AD134" s="35"/>
      <c r="AE134" s="35"/>
      <c r="AT134" s="14" t="s">
        <v>260</v>
      </c>
      <c r="AU134" s="14" t="s">
        <v>72</v>
      </c>
    </row>
    <row r="135" s="2" customFormat="1" ht="16.5" customHeight="1">
      <c r="A135" s="35"/>
      <c r="B135" s="36"/>
      <c r="C135" s="182" t="s">
        <v>233</v>
      </c>
      <c r="D135" s="182" t="s">
        <v>140</v>
      </c>
      <c r="E135" s="183" t="s">
        <v>366</v>
      </c>
      <c r="F135" s="184" t="s">
        <v>367</v>
      </c>
      <c r="G135" s="185" t="s">
        <v>368</v>
      </c>
      <c r="H135" s="186">
        <v>10</v>
      </c>
      <c r="I135" s="187"/>
      <c r="J135" s="188">
        <f>ROUND(I135*H135,2)</f>
        <v>0</v>
      </c>
      <c r="K135" s="184" t="s">
        <v>144</v>
      </c>
      <c r="L135" s="41"/>
      <c r="M135" s="189" t="s">
        <v>19</v>
      </c>
      <c r="N135" s="190" t="s">
        <v>43</v>
      </c>
      <c r="O135" s="81"/>
      <c r="P135" s="191">
        <f>O135*H135</f>
        <v>0</v>
      </c>
      <c r="Q135" s="191">
        <v>0</v>
      </c>
      <c r="R135" s="191">
        <f>Q135*H135</f>
        <v>0</v>
      </c>
      <c r="S135" s="191">
        <v>0</v>
      </c>
      <c r="T135" s="192">
        <f>S135*H135</f>
        <v>0</v>
      </c>
      <c r="U135" s="35"/>
      <c r="V135" s="35"/>
      <c r="W135" s="35"/>
      <c r="X135" s="35"/>
      <c r="Y135" s="35"/>
      <c r="Z135" s="35"/>
      <c r="AA135" s="35"/>
      <c r="AB135" s="35"/>
      <c r="AC135" s="35"/>
      <c r="AD135" s="35"/>
      <c r="AE135" s="35"/>
      <c r="AR135" s="193" t="s">
        <v>369</v>
      </c>
      <c r="AT135" s="193" t="s">
        <v>140</v>
      </c>
      <c r="AU135" s="193" t="s">
        <v>72</v>
      </c>
      <c r="AY135" s="14" t="s">
        <v>146</v>
      </c>
      <c r="BE135" s="194">
        <f>IF(N135="základní",J135,0)</f>
        <v>0</v>
      </c>
      <c r="BF135" s="194">
        <f>IF(N135="snížená",J135,0)</f>
        <v>0</v>
      </c>
      <c r="BG135" s="194">
        <f>IF(N135="zákl. přenesená",J135,0)</f>
        <v>0</v>
      </c>
      <c r="BH135" s="194">
        <f>IF(N135="sníž. přenesená",J135,0)</f>
        <v>0</v>
      </c>
      <c r="BI135" s="194">
        <f>IF(N135="nulová",J135,0)</f>
        <v>0</v>
      </c>
      <c r="BJ135" s="14" t="s">
        <v>79</v>
      </c>
      <c r="BK135" s="194">
        <f>ROUND(I135*H135,2)</f>
        <v>0</v>
      </c>
      <c r="BL135" s="14" t="s">
        <v>369</v>
      </c>
      <c r="BM135" s="193" t="s">
        <v>426</v>
      </c>
    </row>
    <row r="136" s="2" customFormat="1">
      <c r="A136" s="35"/>
      <c r="B136" s="36"/>
      <c r="C136" s="37"/>
      <c r="D136" s="195" t="s">
        <v>148</v>
      </c>
      <c r="E136" s="37"/>
      <c r="F136" s="196" t="s">
        <v>367</v>
      </c>
      <c r="G136" s="37"/>
      <c r="H136" s="37"/>
      <c r="I136" s="197"/>
      <c r="J136" s="37"/>
      <c r="K136" s="37"/>
      <c r="L136" s="41"/>
      <c r="M136" s="198"/>
      <c r="N136" s="199"/>
      <c r="O136" s="81"/>
      <c r="P136" s="81"/>
      <c r="Q136" s="81"/>
      <c r="R136" s="81"/>
      <c r="S136" s="81"/>
      <c r="T136" s="82"/>
      <c r="U136" s="35"/>
      <c r="V136" s="35"/>
      <c r="W136" s="35"/>
      <c r="X136" s="35"/>
      <c r="Y136" s="35"/>
      <c r="Z136" s="35"/>
      <c r="AA136" s="35"/>
      <c r="AB136" s="35"/>
      <c r="AC136" s="35"/>
      <c r="AD136" s="35"/>
      <c r="AE136" s="35"/>
      <c r="AT136" s="14" t="s">
        <v>148</v>
      </c>
      <c r="AU136" s="14" t="s">
        <v>72</v>
      </c>
    </row>
    <row r="137" s="2" customFormat="1" ht="16.5" customHeight="1">
      <c r="A137" s="35"/>
      <c r="B137" s="36"/>
      <c r="C137" s="182" t="s">
        <v>238</v>
      </c>
      <c r="D137" s="182" t="s">
        <v>140</v>
      </c>
      <c r="E137" s="183" t="s">
        <v>372</v>
      </c>
      <c r="F137" s="184" t="s">
        <v>373</v>
      </c>
      <c r="G137" s="185" t="s">
        <v>207</v>
      </c>
      <c r="H137" s="186">
        <v>30</v>
      </c>
      <c r="I137" s="187"/>
      <c r="J137" s="188">
        <f>ROUND(I137*H137,2)</f>
        <v>0</v>
      </c>
      <c r="K137" s="184" t="s">
        <v>144</v>
      </c>
      <c r="L137" s="41"/>
      <c r="M137" s="189" t="s">
        <v>19</v>
      </c>
      <c r="N137" s="190" t="s">
        <v>43</v>
      </c>
      <c r="O137" s="81"/>
      <c r="P137" s="191">
        <f>O137*H137</f>
        <v>0</v>
      </c>
      <c r="Q137" s="191">
        <v>0</v>
      </c>
      <c r="R137" s="191">
        <f>Q137*H137</f>
        <v>0</v>
      </c>
      <c r="S137" s="191">
        <v>0</v>
      </c>
      <c r="T137" s="192">
        <f>S137*H137</f>
        <v>0</v>
      </c>
      <c r="U137" s="35"/>
      <c r="V137" s="35"/>
      <c r="W137" s="35"/>
      <c r="X137" s="35"/>
      <c r="Y137" s="35"/>
      <c r="Z137" s="35"/>
      <c r="AA137" s="35"/>
      <c r="AB137" s="35"/>
      <c r="AC137" s="35"/>
      <c r="AD137" s="35"/>
      <c r="AE137" s="35"/>
      <c r="AR137" s="193" t="s">
        <v>369</v>
      </c>
      <c r="AT137" s="193" t="s">
        <v>140</v>
      </c>
      <c r="AU137" s="193" t="s">
        <v>72</v>
      </c>
      <c r="AY137" s="14" t="s">
        <v>146</v>
      </c>
      <c r="BE137" s="194">
        <f>IF(N137="základní",J137,0)</f>
        <v>0</v>
      </c>
      <c r="BF137" s="194">
        <f>IF(N137="snížená",J137,0)</f>
        <v>0</v>
      </c>
      <c r="BG137" s="194">
        <f>IF(N137="zákl. přenesená",J137,0)</f>
        <v>0</v>
      </c>
      <c r="BH137" s="194">
        <f>IF(N137="sníž. přenesená",J137,0)</f>
        <v>0</v>
      </c>
      <c r="BI137" s="194">
        <f>IF(N137="nulová",J137,0)</f>
        <v>0</v>
      </c>
      <c r="BJ137" s="14" t="s">
        <v>79</v>
      </c>
      <c r="BK137" s="194">
        <f>ROUND(I137*H137,2)</f>
        <v>0</v>
      </c>
      <c r="BL137" s="14" t="s">
        <v>369</v>
      </c>
      <c r="BM137" s="193" t="s">
        <v>427</v>
      </c>
    </row>
    <row r="138" s="2" customFormat="1">
      <c r="A138" s="35"/>
      <c r="B138" s="36"/>
      <c r="C138" s="37"/>
      <c r="D138" s="195" t="s">
        <v>148</v>
      </c>
      <c r="E138" s="37"/>
      <c r="F138" s="196" t="s">
        <v>373</v>
      </c>
      <c r="G138" s="37"/>
      <c r="H138" s="37"/>
      <c r="I138" s="197"/>
      <c r="J138" s="37"/>
      <c r="K138" s="37"/>
      <c r="L138" s="41"/>
      <c r="M138" s="198"/>
      <c r="N138" s="199"/>
      <c r="O138" s="81"/>
      <c r="P138" s="81"/>
      <c r="Q138" s="81"/>
      <c r="R138" s="81"/>
      <c r="S138" s="81"/>
      <c r="T138" s="82"/>
      <c r="U138" s="35"/>
      <c r="V138" s="35"/>
      <c r="W138" s="35"/>
      <c r="X138" s="35"/>
      <c r="Y138" s="35"/>
      <c r="Z138" s="35"/>
      <c r="AA138" s="35"/>
      <c r="AB138" s="35"/>
      <c r="AC138" s="35"/>
      <c r="AD138" s="35"/>
      <c r="AE138" s="35"/>
      <c r="AT138" s="14" t="s">
        <v>148</v>
      </c>
      <c r="AU138" s="14" t="s">
        <v>72</v>
      </c>
    </row>
    <row r="139" s="10" customFormat="1">
      <c r="A139" s="10"/>
      <c r="B139" s="200"/>
      <c r="C139" s="201"/>
      <c r="D139" s="195" t="s">
        <v>150</v>
      </c>
      <c r="E139" s="202" t="s">
        <v>19</v>
      </c>
      <c r="F139" s="203" t="s">
        <v>428</v>
      </c>
      <c r="G139" s="201"/>
      <c r="H139" s="204">
        <v>30</v>
      </c>
      <c r="I139" s="205"/>
      <c r="J139" s="201"/>
      <c r="K139" s="201"/>
      <c r="L139" s="206"/>
      <c r="M139" s="207"/>
      <c r="N139" s="208"/>
      <c r="O139" s="208"/>
      <c r="P139" s="208"/>
      <c r="Q139" s="208"/>
      <c r="R139" s="208"/>
      <c r="S139" s="208"/>
      <c r="T139" s="209"/>
      <c r="U139" s="10"/>
      <c r="V139" s="10"/>
      <c r="W139" s="10"/>
      <c r="X139" s="10"/>
      <c r="Y139" s="10"/>
      <c r="Z139" s="10"/>
      <c r="AA139" s="10"/>
      <c r="AB139" s="10"/>
      <c r="AC139" s="10"/>
      <c r="AD139" s="10"/>
      <c r="AE139" s="10"/>
      <c r="AT139" s="210" t="s">
        <v>150</v>
      </c>
      <c r="AU139" s="210" t="s">
        <v>72</v>
      </c>
      <c r="AV139" s="10" t="s">
        <v>81</v>
      </c>
      <c r="AW139" s="10" t="s">
        <v>33</v>
      </c>
      <c r="AX139" s="10" t="s">
        <v>79</v>
      </c>
      <c r="AY139" s="210" t="s">
        <v>146</v>
      </c>
    </row>
    <row r="140" s="2" customFormat="1" ht="24.15" customHeight="1">
      <c r="A140" s="35"/>
      <c r="B140" s="36"/>
      <c r="C140" s="182" t="s">
        <v>243</v>
      </c>
      <c r="D140" s="182" t="s">
        <v>140</v>
      </c>
      <c r="E140" s="183" t="s">
        <v>377</v>
      </c>
      <c r="F140" s="184" t="s">
        <v>378</v>
      </c>
      <c r="G140" s="185" t="s">
        <v>207</v>
      </c>
      <c r="H140" s="186">
        <v>30</v>
      </c>
      <c r="I140" s="187"/>
      <c r="J140" s="188">
        <f>ROUND(I140*H140,2)</f>
        <v>0</v>
      </c>
      <c r="K140" s="184" t="s">
        <v>144</v>
      </c>
      <c r="L140" s="41"/>
      <c r="M140" s="189" t="s">
        <v>19</v>
      </c>
      <c r="N140" s="190" t="s">
        <v>43</v>
      </c>
      <c r="O140" s="81"/>
      <c r="P140" s="191">
        <f>O140*H140</f>
        <v>0</v>
      </c>
      <c r="Q140" s="191">
        <v>0</v>
      </c>
      <c r="R140" s="191">
        <f>Q140*H140</f>
        <v>0</v>
      </c>
      <c r="S140" s="191">
        <v>0</v>
      </c>
      <c r="T140" s="192">
        <f>S140*H140</f>
        <v>0</v>
      </c>
      <c r="U140" s="35"/>
      <c r="V140" s="35"/>
      <c r="W140" s="35"/>
      <c r="X140" s="35"/>
      <c r="Y140" s="35"/>
      <c r="Z140" s="35"/>
      <c r="AA140" s="35"/>
      <c r="AB140" s="35"/>
      <c r="AC140" s="35"/>
      <c r="AD140" s="35"/>
      <c r="AE140" s="35"/>
      <c r="AR140" s="193" t="s">
        <v>369</v>
      </c>
      <c r="AT140" s="193" t="s">
        <v>140</v>
      </c>
      <c r="AU140" s="193" t="s">
        <v>72</v>
      </c>
      <c r="AY140" s="14" t="s">
        <v>146</v>
      </c>
      <c r="BE140" s="194">
        <f>IF(N140="základní",J140,0)</f>
        <v>0</v>
      </c>
      <c r="BF140" s="194">
        <f>IF(N140="snížená",J140,0)</f>
        <v>0</v>
      </c>
      <c r="BG140" s="194">
        <f>IF(N140="zákl. přenesená",J140,0)</f>
        <v>0</v>
      </c>
      <c r="BH140" s="194">
        <f>IF(N140="sníž. přenesená",J140,0)</f>
        <v>0</v>
      </c>
      <c r="BI140" s="194">
        <f>IF(N140="nulová",J140,0)</f>
        <v>0</v>
      </c>
      <c r="BJ140" s="14" t="s">
        <v>79</v>
      </c>
      <c r="BK140" s="194">
        <f>ROUND(I140*H140,2)</f>
        <v>0</v>
      </c>
      <c r="BL140" s="14" t="s">
        <v>369</v>
      </c>
      <c r="BM140" s="193" t="s">
        <v>429</v>
      </c>
    </row>
    <row r="141" s="2" customFormat="1">
      <c r="A141" s="35"/>
      <c r="B141" s="36"/>
      <c r="C141" s="37"/>
      <c r="D141" s="195" t="s">
        <v>148</v>
      </c>
      <c r="E141" s="37"/>
      <c r="F141" s="196" t="s">
        <v>380</v>
      </c>
      <c r="G141" s="37"/>
      <c r="H141" s="37"/>
      <c r="I141" s="197"/>
      <c r="J141" s="37"/>
      <c r="K141" s="37"/>
      <c r="L141" s="41"/>
      <c r="M141" s="198"/>
      <c r="N141" s="199"/>
      <c r="O141" s="81"/>
      <c r="P141" s="81"/>
      <c r="Q141" s="81"/>
      <c r="R141" s="81"/>
      <c r="S141" s="81"/>
      <c r="T141" s="82"/>
      <c r="U141" s="35"/>
      <c r="V141" s="35"/>
      <c r="W141" s="35"/>
      <c r="X141" s="35"/>
      <c r="Y141" s="35"/>
      <c r="Z141" s="35"/>
      <c r="AA141" s="35"/>
      <c r="AB141" s="35"/>
      <c r="AC141" s="35"/>
      <c r="AD141" s="35"/>
      <c r="AE141" s="35"/>
      <c r="AT141" s="14" t="s">
        <v>148</v>
      </c>
      <c r="AU141" s="14" t="s">
        <v>72</v>
      </c>
    </row>
    <row r="142" s="10" customFormat="1">
      <c r="A142" s="10"/>
      <c r="B142" s="200"/>
      <c r="C142" s="201"/>
      <c r="D142" s="195" t="s">
        <v>150</v>
      </c>
      <c r="E142" s="202" t="s">
        <v>19</v>
      </c>
      <c r="F142" s="203" t="s">
        <v>428</v>
      </c>
      <c r="G142" s="201"/>
      <c r="H142" s="204">
        <v>30</v>
      </c>
      <c r="I142" s="205"/>
      <c r="J142" s="201"/>
      <c r="K142" s="201"/>
      <c r="L142" s="206"/>
      <c r="M142" s="207"/>
      <c r="N142" s="208"/>
      <c r="O142" s="208"/>
      <c r="P142" s="208"/>
      <c r="Q142" s="208"/>
      <c r="R142" s="208"/>
      <c r="S142" s="208"/>
      <c r="T142" s="209"/>
      <c r="U142" s="10"/>
      <c r="V142" s="10"/>
      <c r="W142" s="10"/>
      <c r="X142" s="10"/>
      <c r="Y142" s="10"/>
      <c r="Z142" s="10"/>
      <c r="AA142" s="10"/>
      <c r="AB142" s="10"/>
      <c r="AC142" s="10"/>
      <c r="AD142" s="10"/>
      <c r="AE142" s="10"/>
      <c r="AT142" s="210" t="s">
        <v>150</v>
      </c>
      <c r="AU142" s="210" t="s">
        <v>72</v>
      </c>
      <c r="AV142" s="10" t="s">
        <v>81</v>
      </c>
      <c r="AW142" s="10" t="s">
        <v>33</v>
      </c>
      <c r="AX142" s="10" t="s">
        <v>79</v>
      </c>
      <c r="AY142" s="210" t="s">
        <v>146</v>
      </c>
    </row>
    <row r="143" s="2" customFormat="1" ht="16.5" customHeight="1">
      <c r="A143" s="35"/>
      <c r="B143" s="36"/>
      <c r="C143" s="182" t="s">
        <v>249</v>
      </c>
      <c r="D143" s="182" t="s">
        <v>140</v>
      </c>
      <c r="E143" s="183" t="s">
        <v>382</v>
      </c>
      <c r="F143" s="184" t="s">
        <v>383</v>
      </c>
      <c r="G143" s="185" t="s">
        <v>207</v>
      </c>
      <c r="H143" s="186">
        <v>4</v>
      </c>
      <c r="I143" s="187"/>
      <c r="J143" s="188">
        <f>ROUND(I143*H143,2)</f>
        <v>0</v>
      </c>
      <c r="K143" s="184" t="s">
        <v>144</v>
      </c>
      <c r="L143" s="41"/>
      <c r="M143" s="189" t="s">
        <v>19</v>
      </c>
      <c r="N143" s="190" t="s">
        <v>43</v>
      </c>
      <c r="O143" s="81"/>
      <c r="P143" s="191">
        <f>O143*H143</f>
        <v>0</v>
      </c>
      <c r="Q143" s="191">
        <v>0</v>
      </c>
      <c r="R143" s="191">
        <f>Q143*H143</f>
        <v>0</v>
      </c>
      <c r="S143" s="191">
        <v>0</v>
      </c>
      <c r="T143" s="192">
        <f>S143*H143</f>
        <v>0</v>
      </c>
      <c r="U143" s="35"/>
      <c r="V143" s="35"/>
      <c r="W143" s="35"/>
      <c r="X143" s="35"/>
      <c r="Y143" s="35"/>
      <c r="Z143" s="35"/>
      <c r="AA143" s="35"/>
      <c r="AB143" s="35"/>
      <c r="AC143" s="35"/>
      <c r="AD143" s="35"/>
      <c r="AE143" s="35"/>
      <c r="AR143" s="193" t="s">
        <v>369</v>
      </c>
      <c r="AT143" s="193" t="s">
        <v>140</v>
      </c>
      <c r="AU143" s="193" t="s">
        <v>72</v>
      </c>
      <c r="AY143" s="14" t="s">
        <v>146</v>
      </c>
      <c r="BE143" s="194">
        <f>IF(N143="základní",J143,0)</f>
        <v>0</v>
      </c>
      <c r="BF143" s="194">
        <f>IF(N143="snížená",J143,0)</f>
        <v>0</v>
      </c>
      <c r="BG143" s="194">
        <f>IF(N143="zákl. přenesená",J143,0)</f>
        <v>0</v>
      </c>
      <c r="BH143" s="194">
        <f>IF(N143="sníž. přenesená",J143,0)</f>
        <v>0</v>
      </c>
      <c r="BI143" s="194">
        <f>IF(N143="nulová",J143,0)</f>
        <v>0</v>
      </c>
      <c r="BJ143" s="14" t="s">
        <v>79</v>
      </c>
      <c r="BK143" s="194">
        <f>ROUND(I143*H143,2)</f>
        <v>0</v>
      </c>
      <c r="BL143" s="14" t="s">
        <v>369</v>
      </c>
      <c r="BM143" s="193" t="s">
        <v>430</v>
      </c>
    </row>
    <row r="144" s="2" customFormat="1">
      <c r="A144" s="35"/>
      <c r="B144" s="36"/>
      <c r="C144" s="37"/>
      <c r="D144" s="195" t="s">
        <v>148</v>
      </c>
      <c r="E144" s="37"/>
      <c r="F144" s="196" t="s">
        <v>383</v>
      </c>
      <c r="G144" s="37"/>
      <c r="H144" s="37"/>
      <c r="I144" s="197"/>
      <c r="J144" s="37"/>
      <c r="K144" s="37"/>
      <c r="L144" s="41"/>
      <c r="M144" s="198"/>
      <c r="N144" s="199"/>
      <c r="O144" s="81"/>
      <c r="P144" s="81"/>
      <c r="Q144" s="81"/>
      <c r="R144" s="81"/>
      <c r="S144" s="81"/>
      <c r="T144" s="82"/>
      <c r="U144" s="35"/>
      <c r="V144" s="35"/>
      <c r="W144" s="35"/>
      <c r="X144" s="35"/>
      <c r="Y144" s="35"/>
      <c r="Z144" s="35"/>
      <c r="AA144" s="35"/>
      <c r="AB144" s="35"/>
      <c r="AC144" s="35"/>
      <c r="AD144" s="35"/>
      <c r="AE144" s="35"/>
      <c r="AT144" s="14" t="s">
        <v>148</v>
      </c>
      <c r="AU144" s="14" t="s">
        <v>72</v>
      </c>
    </row>
    <row r="145" s="10" customFormat="1">
      <c r="A145" s="10"/>
      <c r="B145" s="200"/>
      <c r="C145" s="201"/>
      <c r="D145" s="195" t="s">
        <v>150</v>
      </c>
      <c r="E145" s="202" t="s">
        <v>19</v>
      </c>
      <c r="F145" s="203" t="s">
        <v>431</v>
      </c>
      <c r="G145" s="201"/>
      <c r="H145" s="204">
        <v>4</v>
      </c>
      <c r="I145" s="205"/>
      <c r="J145" s="201"/>
      <c r="K145" s="201"/>
      <c r="L145" s="206"/>
      <c r="M145" s="207"/>
      <c r="N145" s="208"/>
      <c r="O145" s="208"/>
      <c r="P145" s="208"/>
      <c r="Q145" s="208"/>
      <c r="R145" s="208"/>
      <c r="S145" s="208"/>
      <c r="T145" s="209"/>
      <c r="U145" s="10"/>
      <c r="V145" s="10"/>
      <c r="W145" s="10"/>
      <c r="X145" s="10"/>
      <c r="Y145" s="10"/>
      <c r="Z145" s="10"/>
      <c r="AA145" s="10"/>
      <c r="AB145" s="10"/>
      <c r="AC145" s="10"/>
      <c r="AD145" s="10"/>
      <c r="AE145" s="10"/>
      <c r="AT145" s="210" t="s">
        <v>150</v>
      </c>
      <c r="AU145" s="210" t="s">
        <v>72</v>
      </c>
      <c r="AV145" s="10" t="s">
        <v>81</v>
      </c>
      <c r="AW145" s="10" t="s">
        <v>33</v>
      </c>
      <c r="AX145" s="10" t="s">
        <v>79</v>
      </c>
      <c r="AY145" s="210" t="s">
        <v>146</v>
      </c>
    </row>
    <row r="146" s="2" customFormat="1" ht="16.5" customHeight="1">
      <c r="A146" s="35"/>
      <c r="B146" s="36"/>
      <c r="C146" s="182" t="s">
        <v>255</v>
      </c>
      <c r="D146" s="182" t="s">
        <v>140</v>
      </c>
      <c r="E146" s="183" t="s">
        <v>386</v>
      </c>
      <c r="F146" s="184" t="s">
        <v>387</v>
      </c>
      <c r="G146" s="185" t="s">
        <v>207</v>
      </c>
      <c r="H146" s="186">
        <v>4</v>
      </c>
      <c r="I146" s="187"/>
      <c r="J146" s="188">
        <f>ROUND(I146*H146,2)</f>
        <v>0</v>
      </c>
      <c r="K146" s="184" t="s">
        <v>144</v>
      </c>
      <c r="L146" s="41"/>
      <c r="M146" s="189" t="s">
        <v>19</v>
      </c>
      <c r="N146" s="190" t="s">
        <v>43</v>
      </c>
      <c r="O146" s="81"/>
      <c r="P146" s="191">
        <f>O146*H146</f>
        <v>0</v>
      </c>
      <c r="Q146" s="191">
        <v>0</v>
      </c>
      <c r="R146" s="191">
        <f>Q146*H146</f>
        <v>0</v>
      </c>
      <c r="S146" s="191">
        <v>0</v>
      </c>
      <c r="T146" s="192">
        <f>S146*H146</f>
        <v>0</v>
      </c>
      <c r="U146" s="35"/>
      <c r="V146" s="35"/>
      <c r="W146" s="35"/>
      <c r="X146" s="35"/>
      <c r="Y146" s="35"/>
      <c r="Z146" s="35"/>
      <c r="AA146" s="35"/>
      <c r="AB146" s="35"/>
      <c r="AC146" s="35"/>
      <c r="AD146" s="35"/>
      <c r="AE146" s="35"/>
      <c r="AR146" s="193" t="s">
        <v>369</v>
      </c>
      <c r="AT146" s="193" t="s">
        <v>140</v>
      </c>
      <c r="AU146" s="193" t="s">
        <v>72</v>
      </c>
      <c r="AY146" s="14" t="s">
        <v>146</v>
      </c>
      <c r="BE146" s="194">
        <f>IF(N146="základní",J146,0)</f>
        <v>0</v>
      </c>
      <c r="BF146" s="194">
        <f>IF(N146="snížená",J146,0)</f>
        <v>0</v>
      </c>
      <c r="BG146" s="194">
        <f>IF(N146="zákl. přenesená",J146,0)</f>
        <v>0</v>
      </c>
      <c r="BH146" s="194">
        <f>IF(N146="sníž. přenesená",J146,0)</f>
        <v>0</v>
      </c>
      <c r="BI146" s="194">
        <f>IF(N146="nulová",J146,0)</f>
        <v>0</v>
      </c>
      <c r="BJ146" s="14" t="s">
        <v>79</v>
      </c>
      <c r="BK146" s="194">
        <f>ROUND(I146*H146,2)</f>
        <v>0</v>
      </c>
      <c r="BL146" s="14" t="s">
        <v>369</v>
      </c>
      <c r="BM146" s="193" t="s">
        <v>432</v>
      </c>
    </row>
    <row r="147" s="2" customFormat="1">
      <c r="A147" s="35"/>
      <c r="B147" s="36"/>
      <c r="C147" s="37"/>
      <c r="D147" s="195" t="s">
        <v>148</v>
      </c>
      <c r="E147" s="37"/>
      <c r="F147" s="196" t="s">
        <v>387</v>
      </c>
      <c r="G147" s="37"/>
      <c r="H147" s="37"/>
      <c r="I147" s="197"/>
      <c r="J147" s="37"/>
      <c r="K147" s="37"/>
      <c r="L147" s="41"/>
      <c r="M147" s="198"/>
      <c r="N147" s="199"/>
      <c r="O147" s="81"/>
      <c r="P147" s="81"/>
      <c r="Q147" s="81"/>
      <c r="R147" s="81"/>
      <c r="S147" s="81"/>
      <c r="T147" s="82"/>
      <c r="U147" s="35"/>
      <c r="V147" s="35"/>
      <c r="W147" s="35"/>
      <c r="X147" s="35"/>
      <c r="Y147" s="35"/>
      <c r="Z147" s="35"/>
      <c r="AA147" s="35"/>
      <c r="AB147" s="35"/>
      <c r="AC147" s="35"/>
      <c r="AD147" s="35"/>
      <c r="AE147" s="35"/>
      <c r="AT147" s="14" t="s">
        <v>148</v>
      </c>
      <c r="AU147" s="14" t="s">
        <v>72</v>
      </c>
    </row>
    <row r="148" s="10" customFormat="1">
      <c r="A148" s="10"/>
      <c r="B148" s="200"/>
      <c r="C148" s="201"/>
      <c r="D148" s="195" t="s">
        <v>150</v>
      </c>
      <c r="E148" s="202" t="s">
        <v>19</v>
      </c>
      <c r="F148" s="203" t="s">
        <v>431</v>
      </c>
      <c r="G148" s="201"/>
      <c r="H148" s="204">
        <v>4</v>
      </c>
      <c r="I148" s="205"/>
      <c r="J148" s="201"/>
      <c r="K148" s="201"/>
      <c r="L148" s="206"/>
      <c r="M148" s="237"/>
      <c r="N148" s="238"/>
      <c r="O148" s="238"/>
      <c r="P148" s="238"/>
      <c r="Q148" s="238"/>
      <c r="R148" s="238"/>
      <c r="S148" s="238"/>
      <c r="T148" s="239"/>
      <c r="U148" s="10"/>
      <c r="V148" s="10"/>
      <c r="W148" s="10"/>
      <c r="X148" s="10"/>
      <c r="Y148" s="10"/>
      <c r="Z148" s="10"/>
      <c r="AA148" s="10"/>
      <c r="AB148" s="10"/>
      <c r="AC148" s="10"/>
      <c r="AD148" s="10"/>
      <c r="AE148" s="10"/>
      <c r="AT148" s="210" t="s">
        <v>150</v>
      </c>
      <c r="AU148" s="210" t="s">
        <v>72</v>
      </c>
      <c r="AV148" s="10" t="s">
        <v>81</v>
      </c>
      <c r="AW148" s="10" t="s">
        <v>33</v>
      </c>
      <c r="AX148" s="10" t="s">
        <v>79</v>
      </c>
      <c r="AY148" s="210" t="s">
        <v>146</v>
      </c>
    </row>
    <row r="149" s="2" customFormat="1" ht="6.96" customHeight="1">
      <c r="A149" s="35"/>
      <c r="B149" s="56"/>
      <c r="C149" s="57"/>
      <c r="D149" s="57"/>
      <c r="E149" s="57"/>
      <c r="F149" s="57"/>
      <c r="G149" s="57"/>
      <c r="H149" s="57"/>
      <c r="I149" s="57"/>
      <c r="J149" s="57"/>
      <c r="K149" s="57"/>
      <c r="L149" s="41"/>
      <c r="M149" s="35"/>
      <c r="O149" s="35"/>
      <c r="P149" s="35"/>
      <c r="Q149" s="35"/>
      <c r="R149" s="35"/>
      <c r="S149" s="35"/>
      <c r="T149" s="35"/>
      <c r="U149" s="35"/>
      <c r="V149" s="35"/>
      <c r="W149" s="35"/>
      <c r="X149" s="35"/>
      <c r="Y149" s="35"/>
      <c r="Z149" s="35"/>
      <c r="AA149" s="35"/>
      <c r="AB149" s="35"/>
      <c r="AC149" s="35"/>
      <c r="AD149" s="35"/>
      <c r="AE149" s="35"/>
    </row>
  </sheetData>
  <sheetProtection sheet="1" autoFilter="0" formatColumns="0" formatRows="0" objects="1" scenarios="1" spinCount="100000" saltValue="6t0NI7ksSdnrSzE7IumuFjpebQhScC7oyJxIDDoYjljrQ8XWqbk+mYRH59bk++aaRmbuk4z+qrXvaGkBb3R1Jg==" hashValue="+gzfUdBR5OaUc8SXSrqI5WCOLS50iyrph78kTqbymi3mkaJUOW34d0YoigUkmBheg0U4ii2Lbdbqni0A3JE4Lg==" algorithmName="SHA-512" password="CC35"/>
  <autoFilter ref="C84:K14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99</v>
      </c>
    </row>
    <row r="3" s="1" customFormat="1" ht="6.96" customHeight="1">
      <c r="B3" s="135"/>
      <c r="C3" s="136"/>
      <c r="D3" s="136"/>
      <c r="E3" s="136"/>
      <c r="F3" s="136"/>
      <c r="G3" s="136"/>
      <c r="H3" s="136"/>
      <c r="I3" s="136"/>
      <c r="J3" s="136"/>
      <c r="K3" s="136"/>
      <c r="L3" s="17"/>
      <c r="AT3" s="14" t="s">
        <v>81</v>
      </c>
    </row>
    <row r="4" s="1" customFormat="1" ht="24.96" customHeight="1">
      <c r="B4" s="17"/>
      <c r="D4" s="137" t="s">
        <v>118</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Čištění kolejového lože v úseku Klatovy - Přeštice</v>
      </c>
      <c r="F7" s="139"/>
      <c r="G7" s="139"/>
      <c r="H7" s="139"/>
      <c r="L7" s="17"/>
    </row>
    <row r="8" s="1" customFormat="1" ht="12" customHeight="1">
      <c r="B8" s="17"/>
      <c r="D8" s="139" t="s">
        <v>119</v>
      </c>
      <c r="L8" s="17"/>
    </row>
    <row r="9" s="2" customFormat="1" ht="16.5" customHeight="1">
      <c r="A9" s="35"/>
      <c r="B9" s="41"/>
      <c r="C9" s="35"/>
      <c r="D9" s="35"/>
      <c r="E9" s="140" t="s">
        <v>433</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121</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434</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22. 2. 2023</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ROUND((SUM(BE85:BE148)),  2)</f>
        <v>0</v>
      </c>
      <c r="G35" s="35"/>
      <c r="H35" s="35"/>
      <c r="I35" s="154">
        <v>0.20999999999999999</v>
      </c>
      <c r="J35" s="153">
        <f>ROUND(((SUM(BE85:BE148))*I35),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ROUND((SUM(BF85:BF148)),  2)</f>
        <v>0</v>
      </c>
      <c r="G36" s="35"/>
      <c r="H36" s="35"/>
      <c r="I36" s="154">
        <v>0.14999999999999999</v>
      </c>
      <c r="J36" s="153">
        <f>ROUND(((SUM(BF85:BF148))*I36),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ROUND((SUM(BG85:BG148)),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ROUND((SUM(BH85:BH148)),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ROUND((SUM(BI85:BI148)),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123</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Čištění kolejového lože v úseku Klatovy - Přeštice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119</v>
      </c>
      <c r="D51" s="19"/>
      <c r="E51" s="19"/>
      <c r="F51" s="19"/>
      <c r="G51" s="19"/>
      <c r="H51" s="19"/>
      <c r="I51" s="19"/>
      <c r="J51" s="19"/>
      <c r="K51" s="19"/>
      <c r="L51" s="17"/>
    </row>
    <row r="52" s="2" customFormat="1" ht="16.5" customHeight="1">
      <c r="A52" s="35"/>
      <c r="B52" s="36"/>
      <c r="C52" s="37"/>
      <c r="D52" s="37"/>
      <c r="E52" s="166" t="s">
        <v>433</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121</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3.1 - Čištění KL</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Přeštice</v>
      </c>
      <c r="G56" s="37"/>
      <c r="H56" s="37"/>
      <c r="I56" s="29" t="s">
        <v>23</v>
      </c>
      <c r="J56" s="69" t="str">
        <f>IF(J14="","",J14)</f>
        <v>22. 2. 2023</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124</v>
      </c>
      <c r="D61" s="168"/>
      <c r="E61" s="168"/>
      <c r="F61" s="168"/>
      <c r="G61" s="168"/>
      <c r="H61" s="168"/>
      <c r="I61" s="168"/>
      <c r="J61" s="169" t="s">
        <v>125</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126</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Čištění kolejového lože v úseku Klatovy - Přeštice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9"/>
      <c r="J74" s="19"/>
      <c r="K74" s="19"/>
      <c r="L74" s="17"/>
    </row>
    <row r="75" s="2" customFormat="1" ht="16.5" customHeight="1">
      <c r="A75" s="35"/>
      <c r="B75" s="36"/>
      <c r="C75" s="37"/>
      <c r="D75" s="37"/>
      <c r="E75" s="166" t="s">
        <v>433</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3.1 - Čištění KL</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Přeštice</v>
      </c>
      <c r="G79" s="37"/>
      <c r="H79" s="37"/>
      <c r="I79" s="29" t="s">
        <v>23</v>
      </c>
      <c r="J79" s="69" t="str">
        <f>IF(J14="","",J14)</f>
        <v>22. 2. 2023</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128</v>
      </c>
      <c r="D84" s="174" t="s">
        <v>57</v>
      </c>
      <c r="E84" s="174" t="s">
        <v>53</v>
      </c>
      <c r="F84" s="174" t="s">
        <v>54</v>
      </c>
      <c r="G84" s="174" t="s">
        <v>129</v>
      </c>
      <c r="H84" s="174" t="s">
        <v>130</v>
      </c>
      <c r="I84" s="174" t="s">
        <v>131</v>
      </c>
      <c r="J84" s="174" t="s">
        <v>125</v>
      </c>
      <c r="K84" s="175" t="s">
        <v>132</v>
      </c>
      <c r="L84" s="176"/>
      <c r="M84" s="89" t="s">
        <v>19</v>
      </c>
      <c r="N84" s="90" t="s">
        <v>42</v>
      </c>
      <c r="O84" s="90" t="s">
        <v>133</v>
      </c>
      <c r="P84" s="90" t="s">
        <v>134</v>
      </c>
      <c r="Q84" s="90" t="s">
        <v>135</v>
      </c>
      <c r="R84" s="90" t="s">
        <v>136</v>
      </c>
      <c r="S84" s="90" t="s">
        <v>137</v>
      </c>
      <c r="T84" s="91" t="s">
        <v>138</v>
      </c>
      <c r="U84" s="171"/>
      <c r="V84" s="171"/>
      <c r="W84" s="171"/>
      <c r="X84" s="171"/>
      <c r="Y84" s="171"/>
      <c r="Z84" s="171"/>
      <c r="AA84" s="171"/>
      <c r="AB84" s="171"/>
      <c r="AC84" s="171"/>
      <c r="AD84" s="171"/>
      <c r="AE84" s="171"/>
    </row>
    <row r="85" s="2" customFormat="1" ht="22.8" customHeight="1">
      <c r="A85" s="35"/>
      <c r="B85" s="36"/>
      <c r="C85" s="96" t="s">
        <v>139</v>
      </c>
      <c r="D85" s="37"/>
      <c r="E85" s="37"/>
      <c r="F85" s="37"/>
      <c r="G85" s="37"/>
      <c r="H85" s="37"/>
      <c r="I85" s="37"/>
      <c r="J85" s="177">
        <f>BK85</f>
        <v>0</v>
      </c>
      <c r="K85" s="37"/>
      <c r="L85" s="41"/>
      <c r="M85" s="92"/>
      <c r="N85" s="178"/>
      <c r="O85" s="93"/>
      <c r="P85" s="179">
        <f>SUM(P86:P148)</f>
        <v>0</v>
      </c>
      <c r="Q85" s="93"/>
      <c r="R85" s="179">
        <f>SUM(R86:R148)</f>
        <v>269.51400000000001</v>
      </c>
      <c r="S85" s="93"/>
      <c r="T85" s="180">
        <f>SUM(T86:T148)</f>
        <v>0</v>
      </c>
      <c r="U85" s="35"/>
      <c r="V85" s="35"/>
      <c r="W85" s="35"/>
      <c r="X85" s="35"/>
      <c r="Y85" s="35"/>
      <c r="Z85" s="35"/>
      <c r="AA85" s="35"/>
      <c r="AB85" s="35"/>
      <c r="AC85" s="35"/>
      <c r="AD85" s="35"/>
      <c r="AE85" s="35"/>
      <c r="AT85" s="14" t="s">
        <v>71</v>
      </c>
      <c r="AU85" s="14" t="s">
        <v>126</v>
      </c>
      <c r="BK85" s="181">
        <f>SUM(BK86:BK148)</f>
        <v>0</v>
      </c>
    </row>
    <row r="86" s="2" customFormat="1" ht="16.5" customHeight="1">
      <c r="A86" s="35"/>
      <c r="B86" s="36"/>
      <c r="C86" s="182" t="s">
        <v>79</v>
      </c>
      <c r="D86" s="182" t="s">
        <v>140</v>
      </c>
      <c r="E86" s="183" t="s">
        <v>141</v>
      </c>
      <c r="F86" s="184" t="s">
        <v>142</v>
      </c>
      <c r="G86" s="185" t="s">
        <v>143</v>
      </c>
      <c r="H86" s="186">
        <v>82.5</v>
      </c>
      <c r="I86" s="187"/>
      <c r="J86" s="188">
        <f>ROUND(I86*H86,2)</f>
        <v>0</v>
      </c>
      <c r="K86" s="184" t="s">
        <v>144</v>
      </c>
      <c r="L86" s="41"/>
      <c r="M86" s="189" t="s">
        <v>19</v>
      </c>
      <c r="N86" s="190" t="s">
        <v>43</v>
      </c>
      <c r="O86" s="81"/>
      <c r="P86" s="191">
        <f>O86*H86</f>
        <v>0</v>
      </c>
      <c r="Q86" s="191">
        <v>0</v>
      </c>
      <c r="R86" s="191">
        <f>Q86*H86</f>
        <v>0</v>
      </c>
      <c r="S86" s="191">
        <v>0</v>
      </c>
      <c r="T86" s="192">
        <f>S86*H86</f>
        <v>0</v>
      </c>
      <c r="U86" s="35"/>
      <c r="V86" s="35"/>
      <c r="W86" s="35"/>
      <c r="X86" s="35"/>
      <c r="Y86" s="35"/>
      <c r="Z86" s="35"/>
      <c r="AA86" s="35"/>
      <c r="AB86" s="35"/>
      <c r="AC86" s="35"/>
      <c r="AD86" s="35"/>
      <c r="AE86" s="35"/>
      <c r="AR86" s="193" t="s">
        <v>145</v>
      </c>
      <c r="AT86" s="193" t="s">
        <v>140</v>
      </c>
      <c r="AU86" s="193" t="s">
        <v>72</v>
      </c>
      <c r="AY86" s="14" t="s">
        <v>146</v>
      </c>
      <c r="BE86" s="194">
        <f>IF(N86="základní",J86,0)</f>
        <v>0</v>
      </c>
      <c r="BF86" s="194">
        <f>IF(N86="snížená",J86,0)</f>
        <v>0</v>
      </c>
      <c r="BG86" s="194">
        <f>IF(N86="zákl. přenesená",J86,0)</f>
        <v>0</v>
      </c>
      <c r="BH86" s="194">
        <f>IF(N86="sníž. přenesená",J86,0)</f>
        <v>0</v>
      </c>
      <c r="BI86" s="194">
        <f>IF(N86="nulová",J86,0)</f>
        <v>0</v>
      </c>
      <c r="BJ86" s="14" t="s">
        <v>79</v>
      </c>
      <c r="BK86" s="194">
        <f>ROUND(I86*H86,2)</f>
        <v>0</v>
      </c>
      <c r="BL86" s="14" t="s">
        <v>145</v>
      </c>
      <c r="BM86" s="193" t="s">
        <v>435</v>
      </c>
    </row>
    <row r="87" s="2" customFormat="1">
      <c r="A87" s="35"/>
      <c r="B87" s="36"/>
      <c r="C87" s="37"/>
      <c r="D87" s="195" t="s">
        <v>148</v>
      </c>
      <c r="E87" s="37"/>
      <c r="F87" s="196" t="s">
        <v>149</v>
      </c>
      <c r="G87" s="37"/>
      <c r="H87" s="37"/>
      <c r="I87" s="197"/>
      <c r="J87" s="37"/>
      <c r="K87" s="37"/>
      <c r="L87" s="41"/>
      <c r="M87" s="198"/>
      <c r="N87" s="199"/>
      <c r="O87" s="81"/>
      <c r="P87" s="81"/>
      <c r="Q87" s="81"/>
      <c r="R87" s="81"/>
      <c r="S87" s="81"/>
      <c r="T87" s="82"/>
      <c r="U87" s="35"/>
      <c r="V87" s="35"/>
      <c r="W87" s="35"/>
      <c r="X87" s="35"/>
      <c r="Y87" s="35"/>
      <c r="Z87" s="35"/>
      <c r="AA87" s="35"/>
      <c r="AB87" s="35"/>
      <c r="AC87" s="35"/>
      <c r="AD87" s="35"/>
      <c r="AE87" s="35"/>
      <c r="AT87" s="14" t="s">
        <v>148</v>
      </c>
      <c r="AU87" s="14" t="s">
        <v>72</v>
      </c>
    </row>
    <row r="88" s="10" customFormat="1">
      <c r="A88" s="10"/>
      <c r="B88" s="200"/>
      <c r="C88" s="201"/>
      <c r="D88" s="195" t="s">
        <v>150</v>
      </c>
      <c r="E88" s="202" t="s">
        <v>19</v>
      </c>
      <c r="F88" s="203" t="s">
        <v>436</v>
      </c>
      <c r="G88" s="201"/>
      <c r="H88" s="204">
        <v>67.5</v>
      </c>
      <c r="I88" s="205"/>
      <c r="J88" s="201"/>
      <c r="K88" s="201"/>
      <c r="L88" s="206"/>
      <c r="M88" s="207"/>
      <c r="N88" s="208"/>
      <c r="O88" s="208"/>
      <c r="P88" s="208"/>
      <c r="Q88" s="208"/>
      <c r="R88" s="208"/>
      <c r="S88" s="208"/>
      <c r="T88" s="209"/>
      <c r="U88" s="10"/>
      <c r="V88" s="10"/>
      <c r="W88" s="10"/>
      <c r="X88" s="10"/>
      <c r="Y88" s="10"/>
      <c r="Z88" s="10"/>
      <c r="AA88" s="10"/>
      <c r="AB88" s="10"/>
      <c r="AC88" s="10"/>
      <c r="AD88" s="10"/>
      <c r="AE88" s="10"/>
      <c r="AT88" s="210" t="s">
        <v>150</v>
      </c>
      <c r="AU88" s="210" t="s">
        <v>72</v>
      </c>
      <c r="AV88" s="10" t="s">
        <v>81</v>
      </c>
      <c r="AW88" s="10" t="s">
        <v>33</v>
      </c>
      <c r="AX88" s="10" t="s">
        <v>72</v>
      </c>
      <c r="AY88" s="210" t="s">
        <v>146</v>
      </c>
    </row>
    <row r="89" s="10" customFormat="1">
      <c r="A89" s="10"/>
      <c r="B89" s="200"/>
      <c r="C89" s="201"/>
      <c r="D89" s="195" t="s">
        <v>150</v>
      </c>
      <c r="E89" s="202" t="s">
        <v>19</v>
      </c>
      <c r="F89" s="203" t="s">
        <v>437</v>
      </c>
      <c r="G89" s="201"/>
      <c r="H89" s="204">
        <v>15</v>
      </c>
      <c r="I89" s="205"/>
      <c r="J89" s="201"/>
      <c r="K89" s="201"/>
      <c r="L89" s="206"/>
      <c r="M89" s="207"/>
      <c r="N89" s="208"/>
      <c r="O89" s="208"/>
      <c r="P89" s="208"/>
      <c r="Q89" s="208"/>
      <c r="R89" s="208"/>
      <c r="S89" s="208"/>
      <c r="T89" s="209"/>
      <c r="U89" s="10"/>
      <c r="V89" s="10"/>
      <c r="W89" s="10"/>
      <c r="X89" s="10"/>
      <c r="Y89" s="10"/>
      <c r="Z89" s="10"/>
      <c r="AA89" s="10"/>
      <c r="AB89" s="10"/>
      <c r="AC89" s="10"/>
      <c r="AD89" s="10"/>
      <c r="AE89" s="10"/>
      <c r="AT89" s="210" t="s">
        <v>150</v>
      </c>
      <c r="AU89" s="210" t="s">
        <v>72</v>
      </c>
      <c r="AV89" s="10" t="s">
        <v>81</v>
      </c>
      <c r="AW89" s="10" t="s">
        <v>33</v>
      </c>
      <c r="AX89" s="10" t="s">
        <v>72</v>
      </c>
      <c r="AY89" s="210" t="s">
        <v>146</v>
      </c>
    </row>
    <row r="90" s="11" customFormat="1">
      <c r="A90" s="11"/>
      <c r="B90" s="211"/>
      <c r="C90" s="212"/>
      <c r="D90" s="195" t="s">
        <v>150</v>
      </c>
      <c r="E90" s="213" t="s">
        <v>19</v>
      </c>
      <c r="F90" s="214" t="s">
        <v>153</v>
      </c>
      <c r="G90" s="212"/>
      <c r="H90" s="215">
        <v>82.5</v>
      </c>
      <c r="I90" s="216"/>
      <c r="J90" s="212"/>
      <c r="K90" s="212"/>
      <c r="L90" s="217"/>
      <c r="M90" s="218"/>
      <c r="N90" s="219"/>
      <c r="O90" s="219"/>
      <c r="P90" s="219"/>
      <c r="Q90" s="219"/>
      <c r="R90" s="219"/>
      <c r="S90" s="219"/>
      <c r="T90" s="220"/>
      <c r="U90" s="11"/>
      <c r="V90" s="11"/>
      <c r="W90" s="11"/>
      <c r="X90" s="11"/>
      <c r="Y90" s="11"/>
      <c r="Z90" s="11"/>
      <c r="AA90" s="11"/>
      <c r="AB90" s="11"/>
      <c r="AC90" s="11"/>
      <c r="AD90" s="11"/>
      <c r="AE90" s="11"/>
      <c r="AT90" s="221" t="s">
        <v>150</v>
      </c>
      <c r="AU90" s="221" t="s">
        <v>72</v>
      </c>
      <c r="AV90" s="11" t="s">
        <v>145</v>
      </c>
      <c r="AW90" s="11" t="s">
        <v>33</v>
      </c>
      <c r="AX90" s="11" t="s">
        <v>79</v>
      </c>
      <c r="AY90" s="221" t="s">
        <v>146</v>
      </c>
    </row>
    <row r="91" s="2" customFormat="1" ht="16.5" customHeight="1">
      <c r="A91" s="35"/>
      <c r="B91" s="36"/>
      <c r="C91" s="182" t="s">
        <v>81</v>
      </c>
      <c r="D91" s="182" t="s">
        <v>140</v>
      </c>
      <c r="E91" s="183" t="s">
        <v>161</v>
      </c>
      <c r="F91" s="184" t="s">
        <v>162</v>
      </c>
      <c r="G91" s="185" t="s">
        <v>156</v>
      </c>
      <c r="H91" s="186">
        <v>3.5</v>
      </c>
      <c r="I91" s="187"/>
      <c r="J91" s="188">
        <f>ROUND(I91*H91,2)</f>
        <v>0</v>
      </c>
      <c r="K91" s="184" t="s">
        <v>144</v>
      </c>
      <c r="L91" s="41"/>
      <c r="M91" s="189" t="s">
        <v>19</v>
      </c>
      <c r="N91" s="190" t="s">
        <v>43</v>
      </c>
      <c r="O91" s="81"/>
      <c r="P91" s="191">
        <f>O91*H91</f>
        <v>0</v>
      </c>
      <c r="Q91" s="191">
        <v>0</v>
      </c>
      <c r="R91" s="191">
        <f>Q91*H91</f>
        <v>0</v>
      </c>
      <c r="S91" s="191">
        <v>0</v>
      </c>
      <c r="T91" s="192">
        <f>S91*H91</f>
        <v>0</v>
      </c>
      <c r="U91" s="35"/>
      <c r="V91" s="35"/>
      <c r="W91" s="35"/>
      <c r="X91" s="35"/>
      <c r="Y91" s="35"/>
      <c r="Z91" s="35"/>
      <c r="AA91" s="35"/>
      <c r="AB91" s="35"/>
      <c r="AC91" s="35"/>
      <c r="AD91" s="35"/>
      <c r="AE91" s="35"/>
      <c r="AR91" s="193" t="s">
        <v>145</v>
      </c>
      <c r="AT91" s="193" t="s">
        <v>140</v>
      </c>
      <c r="AU91" s="193" t="s">
        <v>72</v>
      </c>
      <c r="AY91" s="14" t="s">
        <v>146</v>
      </c>
      <c r="BE91" s="194">
        <f>IF(N91="základní",J91,0)</f>
        <v>0</v>
      </c>
      <c r="BF91" s="194">
        <f>IF(N91="snížená",J91,0)</f>
        <v>0</v>
      </c>
      <c r="BG91" s="194">
        <f>IF(N91="zákl. přenesená",J91,0)</f>
        <v>0</v>
      </c>
      <c r="BH91" s="194">
        <f>IF(N91="sníž. přenesená",J91,0)</f>
        <v>0</v>
      </c>
      <c r="BI91" s="194">
        <f>IF(N91="nulová",J91,0)</f>
        <v>0</v>
      </c>
      <c r="BJ91" s="14" t="s">
        <v>79</v>
      </c>
      <c r="BK91" s="194">
        <f>ROUND(I91*H91,2)</f>
        <v>0</v>
      </c>
      <c r="BL91" s="14" t="s">
        <v>145</v>
      </c>
      <c r="BM91" s="193" t="s">
        <v>438</v>
      </c>
    </row>
    <row r="92" s="2" customFormat="1">
      <c r="A92" s="35"/>
      <c r="B92" s="36"/>
      <c r="C92" s="37"/>
      <c r="D92" s="195" t="s">
        <v>148</v>
      </c>
      <c r="E92" s="37"/>
      <c r="F92" s="196" t="s">
        <v>164</v>
      </c>
      <c r="G92" s="37"/>
      <c r="H92" s="37"/>
      <c r="I92" s="197"/>
      <c r="J92" s="37"/>
      <c r="K92" s="37"/>
      <c r="L92" s="41"/>
      <c r="M92" s="198"/>
      <c r="N92" s="199"/>
      <c r="O92" s="81"/>
      <c r="P92" s="81"/>
      <c r="Q92" s="81"/>
      <c r="R92" s="81"/>
      <c r="S92" s="81"/>
      <c r="T92" s="82"/>
      <c r="U92" s="35"/>
      <c r="V92" s="35"/>
      <c r="W92" s="35"/>
      <c r="X92" s="35"/>
      <c r="Y92" s="35"/>
      <c r="Z92" s="35"/>
      <c r="AA92" s="35"/>
      <c r="AB92" s="35"/>
      <c r="AC92" s="35"/>
      <c r="AD92" s="35"/>
      <c r="AE92" s="35"/>
      <c r="AT92" s="14" t="s">
        <v>148</v>
      </c>
      <c r="AU92" s="14" t="s">
        <v>72</v>
      </c>
    </row>
    <row r="93" s="10" customFormat="1">
      <c r="A93" s="10"/>
      <c r="B93" s="200"/>
      <c r="C93" s="201"/>
      <c r="D93" s="195" t="s">
        <v>150</v>
      </c>
      <c r="E93" s="202" t="s">
        <v>19</v>
      </c>
      <c r="F93" s="203" t="s">
        <v>165</v>
      </c>
      <c r="G93" s="201"/>
      <c r="H93" s="204">
        <v>3.5</v>
      </c>
      <c r="I93" s="205"/>
      <c r="J93" s="201"/>
      <c r="K93" s="201"/>
      <c r="L93" s="206"/>
      <c r="M93" s="207"/>
      <c r="N93" s="208"/>
      <c r="O93" s="208"/>
      <c r="P93" s="208"/>
      <c r="Q93" s="208"/>
      <c r="R93" s="208"/>
      <c r="S93" s="208"/>
      <c r="T93" s="209"/>
      <c r="U93" s="10"/>
      <c r="V93" s="10"/>
      <c r="W93" s="10"/>
      <c r="X93" s="10"/>
      <c r="Y93" s="10"/>
      <c r="Z93" s="10"/>
      <c r="AA93" s="10"/>
      <c r="AB93" s="10"/>
      <c r="AC93" s="10"/>
      <c r="AD93" s="10"/>
      <c r="AE93" s="10"/>
      <c r="AT93" s="210" t="s">
        <v>150</v>
      </c>
      <c r="AU93" s="210" t="s">
        <v>72</v>
      </c>
      <c r="AV93" s="10" t="s">
        <v>81</v>
      </c>
      <c r="AW93" s="10" t="s">
        <v>33</v>
      </c>
      <c r="AX93" s="10" t="s">
        <v>79</v>
      </c>
      <c r="AY93" s="210" t="s">
        <v>146</v>
      </c>
    </row>
    <row r="94" s="2" customFormat="1" ht="16.5" customHeight="1">
      <c r="A94" s="35"/>
      <c r="B94" s="36"/>
      <c r="C94" s="182" t="s">
        <v>160</v>
      </c>
      <c r="D94" s="182" t="s">
        <v>140</v>
      </c>
      <c r="E94" s="183" t="s">
        <v>166</v>
      </c>
      <c r="F94" s="184" t="s">
        <v>167</v>
      </c>
      <c r="G94" s="185" t="s">
        <v>168</v>
      </c>
      <c r="H94" s="186">
        <v>0.20999999999999999</v>
      </c>
      <c r="I94" s="187"/>
      <c r="J94" s="188">
        <f>ROUND(I94*H94,2)</f>
        <v>0</v>
      </c>
      <c r="K94" s="184" t="s">
        <v>144</v>
      </c>
      <c r="L94" s="41"/>
      <c r="M94" s="189" t="s">
        <v>19</v>
      </c>
      <c r="N94" s="190" t="s">
        <v>43</v>
      </c>
      <c r="O94" s="81"/>
      <c r="P94" s="191">
        <f>O94*H94</f>
        <v>0</v>
      </c>
      <c r="Q94" s="191">
        <v>0</v>
      </c>
      <c r="R94" s="191">
        <f>Q94*H94</f>
        <v>0</v>
      </c>
      <c r="S94" s="191">
        <v>0</v>
      </c>
      <c r="T94" s="192">
        <f>S94*H94</f>
        <v>0</v>
      </c>
      <c r="U94" s="35"/>
      <c r="V94" s="35"/>
      <c r="W94" s="35"/>
      <c r="X94" s="35"/>
      <c r="Y94" s="35"/>
      <c r="Z94" s="35"/>
      <c r="AA94" s="35"/>
      <c r="AB94" s="35"/>
      <c r="AC94" s="35"/>
      <c r="AD94" s="35"/>
      <c r="AE94" s="35"/>
      <c r="AR94" s="193" t="s">
        <v>145</v>
      </c>
      <c r="AT94" s="193" t="s">
        <v>140</v>
      </c>
      <c r="AU94" s="193" t="s">
        <v>72</v>
      </c>
      <c r="AY94" s="14" t="s">
        <v>146</v>
      </c>
      <c r="BE94" s="194">
        <f>IF(N94="základní",J94,0)</f>
        <v>0</v>
      </c>
      <c r="BF94" s="194">
        <f>IF(N94="snížená",J94,0)</f>
        <v>0</v>
      </c>
      <c r="BG94" s="194">
        <f>IF(N94="zákl. přenesená",J94,0)</f>
        <v>0</v>
      </c>
      <c r="BH94" s="194">
        <f>IF(N94="sníž. přenesená",J94,0)</f>
        <v>0</v>
      </c>
      <c r="BI94" s="194">
        <f>IF(N94="nulová",J94,0)</f>
        <v>0</v>
      </c>
      <c r="BJ94" s="14" t="s">
        <v>79</v>
      </c>
      <c r="BK94" s="194">
        <f>ROUND(I94*H94,2)</f>
        <v>0</v>
      </c>
      <c r="BL94" s="14" t="s">
        <v>145</v>
      </c>
      <c r="BM94" s="193" t="s">
        <v>439</v>
      </c>
    </row>
    <row r="95" s="2" customFormat="1">
      <c r="A95" s="35"/>
      <c r="B95" s="36"/>
      <c r="C95" s="37"/>
      <c r="D95" s="195" t="s">
        <v>148</v>
      </c>
      <c r="E95" s="37"/>
      <c r="F95" s="196" t="s">
        <v>170</v>
      </c>
      <c r="G95" s="37"/>
      <c r="H95" s="37"/>
      <c r="I95" s="197"/>
      <c r="J95" s="37"/>
      <c r="K95" s="37"/>
      <c r="L95" s="41"/>
      <c r="M95" s="198"/>
      <c r="N95" s="199"/>
      <c r="O95" s="81"/>
      <c r="P95" s="81"/>
      <c r="Q95" s="81"/>
      <c r="R95" s="81"/>
      <c r="S95" s="81"/>
      <c r="T95" s="82"/>
      <c r="U95" s="35"/>
      <c r="V95" s="35"/>
      <c r="W95" s="35"/>
      <c r="X95" s="35"/>
      <c r="Y95" s="35"/>
      <c r="Z95" s="35"/>
      <c r="AA95" s="35"/>
      <c r="AB95" s="35"/>
      <c r="AC95" s="35"/>
      <c r="AD95" s="35"/>
      <c r="AE95" s="35"/>
      <c r="AT95" s="14" t="s">
        <v>148</v>
      </c>
      <c r="AU95" s="14" t="s">
        <v>72</v>
      </c>
    </row>
    <row r="96" s="2" customFormat="1" ht="16.5" customHeight="1">
      <c r="A96" s="35"/>
      <c r="B96" s="36"/>
      <c r="C96" s="182" t="s">
        <v>145</v>
      </c>
      <c r="D96" s="182" t="s">
        <v>140</v>
      </c>
      <c r="E96" s="183" t="s">
        <v>178</v>
      </c>
      <c r="F96" s="184" t="s">
        <v>179</v>
      </c>
      <c r="G96" s="185" t="s">
        <v>156</v>
      </c>
      <c r="H96" s="186">
        <v>189</v>
      </c>
      <c r="I96" s="187"/>
      <c r="J96" s="188">
        <f>ROUND(I96*H96,2)</f>
        <v>0</v>
      </c>
      <c r="K96" s="184" t="s">
        <v>144</v>
      </c>
      <c r="L96" s="41"/>
      <c r="M96" s="189" t="s">
        <v>19</v>
      </c>
      <c r="N96" s="190" t="s">
        <v>43</v>
      </c>
      <c r="O96" s="81"/>
      <c r="P96" s="191">
        <f>O96*H96</f>
        <v>0</v>
      </c>
      <c r="Q96" s="191">
        <v>0</v>
      </c>
      <c r="R96" s="191">
        <f>Q96*H96</f>
        <v>0</v>
      </c>
      <c r="S96" s="191">
        <v>0</v>
      </c>
      <c r="T96" s="192">
        <f>S96*H96</f>
        <v>0</v>
      </c>
      <c r="U96" s="35"/>
      <c r="V96" s="35"/>
      <c r="W96" s="35"/>
      <c r="X96" s="35"/>
      <c r="Y96" s="35"/>
      <c r="Z96" s="35"/>
      <c r="AA96" s="35"/>
      <c r="AB96" s="35"/>
      <c r="AC96" s="35"/>
      <c r="AD96" s="35"/>
      <c r="AE96" s="35"/>
      <c r="AR96" s="193" t="s">
        <v>145</v>
      </c>
      <c r="AT96" s="193" t="s">
        <v>140</v>
      </c>
      <c r="AU96" s="193" t="s">
        <v>72</v>
      </c>
      <c r="AY96" s="14" t="s">
        <v>146</v>
      </c>
      <c r="BE96" s="194">
        <f>IF(N96="základní",J96,0)</f>
        <v>0</v>
      </c>
      <c r="BF96" s="194">
        <f>IF(N96="snížená",J96,0)</f>
        <v>0</v>
      </c>
      <c r="BG96" s="194">
        <f>IF(N96="zákl. přenesená",J96,0)</f>
        <v>0</v>
      </c>
      <c r="BH96" s="194">
        <f>IF(N96="sníž. přenesená",J96,0)</f>
        <v>0</v>
      </c>
      <c r="BI96" s="194">
        <f>IF(N96="nulová",J96,0)</f>
        <v>0</v>
      </c>
      <c r="BJ96" s="14" t="s">
        <v>79</v>
      </c>
      <c r="BK96" s="194">
        <f>ROUND(I96*H96,2)</f>
        <v>0</v>
      </c>
      <c r="BL96" s="14" t="s">
        <v>145</v>
      </c>
      <c r="BM96" s="193" t="s">
        <v>440</v>
      </c>
    </row>
    <row r="97" s="2" customFormat="1">
      <c r="A97" s="35"/>
      <c r="B97" s="36"/>
      <c r="C97" s="37"/>
      <c r="D97" s="195" t="s">
        <v>148</v>
      </c>
      <c r="E97" s="37"/>
      <c r="F97" s="196" t="s">
        <v>181</v>
      </c>
      <c r="G97" s="37"/>
      <c r="H97" s="37"/>
      <c r="I97" s="197"/>
      <c r="J97" s="37"/>
      <c r="K97" s="37"/>
      <c r="L97" s="41"/>
      <c r="M97" s="198"/>
      <c r="N97" s="199"/>
      <c r="O97" s="81"/>
      <c r="P97" s="81"/>
      <c r="Q97" s="81"/>
      <c r="R97" s="81"/>
      <c r="S97" s="81"/>
      <c r="T97" s="82"/>
      <c r="U97" s="35"/>
      <c r="V97" s="35"/>
      <c r="W97" s="35"/>
      <c r="X97" s="35"/>
      <c r="Y97" s="35"/>
      <c r="Z97" s="35"/>
      <c r="AA97" s="35"/>
      <c r="AB97" s="35"/>
      <c r="AC97" s="35"/>
      <c r="AD97" s="35"/>
      <c r="AE97" s="35"/>
      <c r="AT97" s="14" t="s">
        <v>148</v>
      </c>
      <c r="AU97" s="14" t="s">
        <v>72</v>
      </c>
    </row>
    <row r="98" s="10" customFormat="1">
      <c r="A98" s="10"/>
      <c r="B98" s="200"/>
      <c r="C98" s="201"/>
      <c r="D98" s="195" t="s">
        <v>150</v>
      </c>
      <c r="E98" s="202" t="s">
        <v>19</v>
      </c>
      <c r="F98" s="203" t="s">
        <v>441</v>
      </c>
      <c r="G98" s="201"/>
      <c r="H98" s="204">
        <v>189</v>
      </c>
      <c r="I98" s="205"/>
      <c r="J98" s="201"/>
      <c r="K98" s="201"/>
      <c r="L98" s="206"/>
      <c r="M98" s="207"/>
      <c r="N98" s="208"/>
      <c r="O98" s="208"/>
      <c r="P98" s="208"/>
      <c r="Q98" s="208"/>
      <c r="R98" s="208"/>
      <c r="S98" s="208"/>
      <c r="T98" s="209"/>
      <c r="U98" s="10"/>
      <c r="V98" s="10"/>
      <c r="W98" s="10"/>
      <c r="X98" s="10"/>
      <c r="Y98" s="10"/>
      <c r="Z98" s="10"/>
      <c r="AA98" s="10"/>
      <c r="AB98" s="10"/>
      <c r="AC98" s="10"/>
      <c r="AD98" s="10"/>
      <c r="AE98" s="10"/>
      <c r="AT98" s="210" t="s">
        <v>150</v>
      </c>
      <c r="AU98" s="210" t="s">
        <v>72</v>
      </c>
      <c r="AV98" s="10" t="s">
        <v>81</v>
      </c>
      <c r="AW98" s="10" t="s">
        <v>33</v>
      </c>
      <c r="AX98" s="10" t="s">
        <v>79</v>
      </c>
      <c r="AY98" s="210" t="s">
        <v>146</v>
      </c>
    </row>
    <row r="99" s="2" customFormat="1" ht="16.5" customHeight="1">
      <c r="A99" s="35"/>
      <c r="B99" s="36"/>
      <c r="C99" s="222" t="s">
        <v>171</v>
      </c>
      <c r="D99" s="222" t="s">
        <v>184</v>
      </c>
      <c r="E99" s="223" t="s">
        <v>185</v>
      </c>
      <c r="F99" s="224" t="s">
        <v>186</v>
      </c>
      <c r="G99" s="225" t="s">
        <v>187</v>
      </c>
      <c r="H99" s="226">
        <v>269.51400000000001</v>
      </c>
      <c r="I99" s="227"/>
      <c r="J99" s="228">
        <f>ROUND(I99*H99,2)</f>
        <v>0</v>
      </c>
      <c r="K99" s="224" t="s">
        <v>144</v>
      </c>
      <c r="L99" s="229"/>
      <c r="M99" s="230" t="s">
        <v>19</v>
      </c>
      <c r="N99" s="231" t="s">
        <v>43</v>
      </c>
      <c r="O99" s="81"/>
      <c r="P99" s="191">
        <f>O99*H99</f>
        <v>0</v>
      </c>
      <c r="Q99" s="191">
        <v>1</v>
      </c>
      <c r="R99" s="191">
        <f>Q99*H99</f>
        <v>269.51400000000001</v>
      </c>
      <c r="S99" s="191">
        <v>0</v>
      </c>
      <c r="T99" s="192">
        <f>S99*H99</f>
        <v>0</v>
      </c>
      <c r="U99" s="35"/>
      <c r="V99" s="35"/>
      <c r="W99" s="35"/>
      <c r="X99" s="35"/>
      <c r="Y99" s="35"/>
      <c r="Z99" s="35"/>
      <c r="AA99" s="35"/>
      <c r="AB99" s="35"/>
      <c r="AC99" s="35"/>
      <c r="AD99" s="35"/>
      <c r="AE99" s="35"/>
      <c r="AR99" s="193" t="s">
        <v>188</v>
      </c>
      <c r="AT99" s="193" t="s">
        <v>184</v>
      </c>
      <c r="AU99" s="193" t="s">
        <v>72</v>
      </c>
      <c r="AY99" s="14" t="s">
        <v>146</v>
      </c>
      <c r="BE99" s="194">
        <f>IF(N99="základní",J99,0)</f>
        <v>0</v>
      </c>
      <c r="BF99" s="194">
        <f>IF(N99="snížená",J99,0)</f>
        <v>0</v>
      </c>
      <c r="BG99" s="194">
        <f>IF(N99="zákl. přenesená",J99,0)</f>
        <v>0</v>
      </c>
      <c r="BH99" s="194">
        <f>IF(N99="sníž. přenesená",J99,0)</f>
        <v>0</v>
      </c>
      <c r="BI99" s="194">
        <f>IF(N99="nulová",J99,0)</f>
        <v>0</v>
      </c>
      <c r="BJ99" s="14" t="s">
        <v>79</v>
      </c>
      <c r="BK99" s="194">
        <f>ROUND(I99*H99,2)</f>
        <v>0</v>
      </c>
      <c r="BL99" s="14" t="s">
        <v>188</v>
      </c>
      <c r="BM99" s="193" t="s">
        <v>442</v>
      </c>
    </row>
    <row r="100" s="2" customFormat="1">
      <c r="A100" s="35"/>
      <c r="B100" s="36"/>
      <c r="C100" s="37"/>
      <c r="D100" s="195" t="s">
        <v>148</v>
      </c>
      <c r="E100" s="37"/>
      <c r="F100" s="196" t="s">
        <v>186</v>
      </c>
      <c r="G100" s="37"/>
      <c r="H100" s="37"/>
      <c r="I100" s="197"/>
      <c r="J100" s="37"/>
      <c r="K100" s="37"/>
      <c r="L100" s="41"/>
      <c r="M100" s="198"/>
      <c r="N100" s="199"/>
      <c r="O100" s="81"/>
      <c r="P100" s="81"/>
      <c r="Q100" s="81"/>
      <c r="R100" s="81"/>
      <c r="S100" s="81"/>
      <c r="T100" s="82"/>
      <c r="U100" s="35"/>
      <c r="V100" s="35"/>
      <c r="W100" s="35"/>
      <c r="X100" s="35"/>
      <c r="Y100" s="35"/>
      <c r="Z100" s="35"/>
      <c r="AA100" s="35"/>
      <c r="AB100" s="35"/>
      <c r="AC100" s="35"/>
      <c r="AD100" s="35"/>
      <c r="AE100" s="35"/>
      <c r="AT100" s="14" t="s">
        <v>148</v>
      </c>
      <c r="AU100" s="14" t="s">
        <v>72</v>
      </c>
    </row>
    <row r="101" s="10" customFormat="1">
      <c r="A101" s="10"/>
      <c r="B101" s="200"/>
      <c r="C101" s="201"/>
      <c r="D101" s="195" t="s">
        <v>150</v>
      </c>
      <c r="E101" s="202" t="s">
        <v>19</v>
      </c>
      <c r="F101" s="203" t="s">
        <v>443</v>
      </c>
      <c r="G101" s="201"/>
      <c r="H101" s="204">
        <v>269.51400000000001</v>
      </c>
      <c r="I101" s="205"/>
      <c r="J101" s="201"/>
      <c r="K101" s="201"/>
      <c r="L101" s="206"/>
      <c r="M101" s="207"/>
      <c r="N101" s="208"/>
      <c r="O101" s="208"/>
      <c r="P101" s="208"/>
      <c r="Q101" s="208"/>
      <c r="R101" s="208"/>
      <c r="S101" s="208"/>
      <c r="T101" s="209"/>
      <c r="U101" s="10"/>
      <c r="V101" s="10"/>
      <c r="W101" s="10"/>
      <c r="X101" s="10"/>
      <c r="Y101" s="10"/>
      <c r="Z101" s="10"/>
      <c r="AA101" s="10"/>
      <c r="AB101" s="10"/>
      <c r="AC101" s="10"/>
      <c r="AD101" s="10"/>
      <c r="AE101" s="10"/>
      <c r="AT101" s="210" t="s">
        <v>150</v>
      </c>
      <c r="AU101" s="210" t="s">
        <v>72</v>
      </c>
      <c r="AV101" s="10" t="s">
        <v>81</v>
      </c>
      <c r="AW101" s="10" t="s">
        <v>33</v>
      </c>
      <c r="AX101" s="10" t="s">
        <v>79</v>
      </c>
      <c r="AY101" s="210" t="s">
        <v>146</v>
      </c>
    </row>
    <row r="102" s="2" customFormat="1" ht="16.5" customHeight="1">
      <c r="A102" s="35"/>
      <c r="B102" s="36"/>
      <c r="C102" s="182" t="s">
        <v>177</v>
      </c>
      <c r="D102" s="182" t="s">
        <v>140</v>
      </c>
      <c r="E102" s="183" t="s">
        <v>192</v>
      </c>
      <c r="F102" s="184" t="s">
        <v>193</v>
      </c>
      <c r="G102" s="185" t="s">
        <v>156</v>
      </c>
      <c r="H102" s="186">
        <v>36.5</v>
      </c>
      <c r="I102" s="187"/>
      <c r="J102" s="188">
        <f>ROUND(I102*H102,2)</f>
        <v>0</v>
      </c>
      <c r="K102" s="184" t="s">
        <v>144</v>
      </c>
      <c r="L102" s="41"/>
      <c r="M102" s="189" t="s">
        <v>19</v>
      </c>
      <c r="N102" s="190" t="s">
        <v>43</v>
      </c>
      <c r="O102" s="81"/>
      <c r="P102" s="191">
        <f>O102*H102</f>
        <v>0</v>
      </c>
      <c r="Q102" s="191">
        <v>0</v>
      </c>
      <c r="R102" s="191">
        <f>Q102*H102</f>
        <v>0</v>
      </c>
      <c r="S102" s="191">
        <v>0</v>
      </c>
      <c r="T102" s="192">
        <f>S102*H102</f>
        <v>0</v>
      </c>
      <c r="U102" s="35"/>
      <c r="V102" s="35"/>
      <c r="W102" s="35"/>
      <c r="X102" s="35"/>
      <c r="Y102" s="35"/>
      <c r="Z102" s="35"/>
      <c r="AA102" s="35"/>
      <c r="AB102" s="35"/>
      <c r="AC102" s="35"/>
      <c r="AD102" s="35"/>
      <c r="AE102" s="35"/>
      <c r="AR102" s="193" t="s">
        <v>145</v>
      </c>
      <c r="AT102" s="193" t="s">
        <v>140</v>
      </c>
      <c r="AU102" s="193" t="s">
        <v>72</v>
      </c>
      <c r="AY102" s="14" t="s">
        <v>146</v>
      </c>
      <c r="BE102" s="194">
        <f>IF(N102="základní",J102,0)</f>
        <v>0</v>
      </c>
      <c r="BF102" s="194">
        <f>IF(N102="snížená",J102,0)</f>
        <v>0</v>
      </c>
      <c r="BG102" s="194">
        <f>IF(N102="zákl. přenesená",J102,0)</f>
        <v>0</v>
      </c>
      <c r="BH102" s="194">
        <f>IF(N102="sníž. přenesená",J102,0)</f>
        <v>0</v>
      </c>
      <c r="BI102" s="194">
        <f>IF(N102="nulová",J102,0)</f>
        <v>0</v>
      </c>
      <c r="BJ102" s="14" t="s">
        <v>79</v>
      </c>
      <c r="BK102" s="194">
        <f>ROUND(I102*H102,2)</f>
        <v>0</v>
      </c>
      <c r="BL102" s="14" t="s">
        <v>145</v>
      </c>
      <c r="BM102" s="193" t="s">
        <v>444</v>
      </c>
    </row>
    <row r="103" s="2" customFormat="1">
      <c r="A103" s="35"/>
      <c r="B103" s="36"/>
      <c r="C103" s="37"/>
      <c r="D103" s="195" t="s">
        <v>148</v>
      </c>
      <c r="E103" s="37"/>
      <c r="F103" s="196" t="s">
        <v>195</v>
      </c>
      <c r="G103" s="37"/>
      <c r="H103" s="37"/>
      <c r="I103" s="197"/>
      <c r="J103" s="37"/>
      <c r="K103" s="37"/>
      <c r="L103" s="41"/>
      <c r="M103" s="198"/>
      <c r="N103" s="199"/>
      <c r="O103" s="81"/>
      <c r="P103" s="81"/>
      <c r="Q103" s="81"/>
      <c r="R103" s="81"/>
      <c r="S103" s="81"/>
      <c r="T103" s="82"/>
      <c r="U103" s="35"/>
      <c r="V103" s="35"/>
      <c r="W103" s="35"/>
      <c r="X103" s="35"/>
      <c r="Y103" s="35"/>
      <c r="Z103" s="35"/>
      <c r="AA103" s="35"/>
      <c r="AB103" s="35"/>
      <c r="AC103" s="35"/>
      <c r="AD103" s="35"/>
      <c r="AE103" s="35"/>
      <c r="AT103" s="14" t="s">
        <v>148</v>
      </c>
      <c r="AU103" s="14" t="s">
        <v>72</v>
      </c>
    </row>
    <row r="104" s="10" customFormat="1">
      <c r="A104" s="10"/>
      <c r="B104" s="200"/>
      <c r="C104" s="201"/>
      <c r="D104" s="195" t="s">
        <v>150</v>
      </c>
      <c r="E104" s="202" t="s">
        <v>19</v>
      </c>
      <c r="F104" s="203" t="s">
        <v>445</v>
      </c>
      <c r="G104" s="201"/>
      <c r="H104" s="204">
        <v>16.5</v>
      </c>
      <c r="I104" s="205"/>
      <c r="J104" s="201"/>
      <c r="K104" s="201"/>
      <c r="L104" s="206"/>
      <c r="M104" s="207"/>
      <c r="N104" s="208"/>
      <c r="O104" s="208"/>
      <c r="P104" s="208"/>
      <c r="Q104" s="208"/>
      <c r="R104" s="208"/>
      <c r="S104" s="208"/>
      <c r="T104" s="209"/>
      <c r="U104" s="10"/>
      <c r="V104" s="10"/>
      <c r="W104" s="10"/>
      <c r="X104" s="10"/>
      <c r="Y104" s="10"/>
      <c r="Z104" s="10"/>
      <c r="AA104" s="10"/>
      <c r="AB104" s="10"/>
      <c r="AC104" s="10"/>
      <c r="AD104" s="10"/>
      <c r="AE104" s="10"/>
      <c r="AT104" s="210" t="s">
        <v>150</v>
      </c>
      <c r="AU104" s="210" t="s">
        <v>72</v>
      </c>
      <c r="AV104" s="10" t="s">
        <v>81</v>
      </c>
      <c r="AW104" s="10" t="s">
        <v>33</v>
      </c>
      <c r="AX104" s="10" t="s">
        <v>72</v>
      </c>
      <c r="AY104" s="210" t="s">
        <v>146</v>
      </c>
    </row>
    <row r="105" s="10" customFormat="1">
      <c r="A105" s="10"/>
      <c r="B105" s="200"/>
      <c r="C105" s="201"/>
      <c r="D105" s="195" t="s">
        <v>150</v>
      </c>
      <c r="E105" s="202" t="s">
        <v>19</v>
      </c>
      <c r="F105" s="203" t="s">
        <v>446</v>
      </c>
      <c r="G105" s="201"/>
      <c r="H105" s="204">
        <v>20</v>
      </c>
      <c r="I105" s="205"/>
      <c r="J105" s="201"/>
      <c r="K105" s="201"/>
      <c r="L105" s="206"/>
      <c r="M105" s="207"/>
      <c r="N105" s="208"/>
      <c r="O105" s="208"/>
      <c r="P105" s="208"/>
      <c r="Q105" s="208"/>
      <c r="R105" s="208"/>
      <c r="S105" s="208"/>
      <c r="T105" s="209"/>
      <c r="U105" s="10"/>
      <c r="V105" s="10"/>
      <c r="W105" s="10"/>
      <c r="X105" s="10"/>
      <c r="Y105" s="10"/>
      <c r="Z105" s="10"/>
      <c r="AA105" s="10"/>
      <c r="AB105" s="10"/>
      <c r="AC105" s="10"/>
      <c r="AD105" s="10"/>
      <c r="AE105" s="10"/>
      <c r="AT105" s="210" t="s">
        <v>150</v>
      </c>
      <c r="AU105" s="210" t="s">
        <v>72</v>
      </c>
      <c r="AV105" s="10" t="s">
        <v>81</v>
      </c>
      <c r="AW105" s="10" t="s">
        <v>33</v>
      </c>
      <c r="AX105" s="10" t="s">
        <v>72</v>
      </c>
      <c r="AY105" s="210" t="s">
        <v>146</v>
      </c>
    </row>
    <row r="106" s="11" customFormat="1">
      <c r="A106" s="11"/>
      <c r="B106" s="211"/>
      <c r="C106" s="212"/>
      <c r="D106" s="195" t="s">
        <v>150</v>
      </c>
      <c r="E106" s="213" t="s">
        <v>19</v>
      </c>
      <c r="F106" s="214" t="s">
        <v>153</v>
      </c>
      <c r="G106" s="212"/>
      <c r="H106" s="215">
        <v>36.5</v>
      </c>
      <c r="I106" s="216"/>
      <c r="J106" s="212"/>
      <c r="K106" s="212"/>
      <c r="L106" s="217"/>
      <c r="M106" s="218"/>
      <c r="N106" s="219"/>
      <c r="O106" s="219"/>
      <c r="P106" s="219"/>
      <c r="Q106" s="219"/>
      <c r="R106" s="219"/>
      <c r="S106" s="219"/>
      <c r="T106" s="220"/>
      <c r="U106" s="11"/>
      <c r="V106" s="11"/>
      <c r="W106" s="11"/>
      <c r="X106" s="11"/>
      <c r="Y106" s="11"/>
      <c r="Z106" s="11"/>
      <c r="AA106" s="11"/>
      <c r="AB106" s="11"/>
      <c r="AC106" s="11"/>
      <c r="AD106" s="11"/>
      <c r="AE106" s="11"/>
      <c r="AT106" s="221" t="s">
        <v>150</v>
      </c>
      <c r="AU106" s="221" t="s">
        <v>72</v>
      </c>
      <c r="AV106" s="11" t="s">
        <v>145</v>
      </c>
      <c r="AW106" s="11" t="s">
        <v>33</v>
      </c>
      <c r="AX106" s="11" t="s">
        <v>79</v>
      </c>
      <c r="AY106" s="221" t="s">
        <v>146</v>
      </c>
    </row>
    <row r="107" s="2" customFormat="1" ht="16.5" customHeight="1">
      <c r="A107" s="35"/>
      <c r="B107" s="36"/>
      <c r="C107" s="182" t="s">
        <v>183</v>
      </c>
      <c r="D107" s="182" t="s">
        <v>140</v>
      </c>
      <c r="E107" s="183" t="s">
        <v>256</v>
      </c>
      <c r="F107" s="184" t="s">
        <v>257</v>
      </c>
      <c r="G107" s="185" t="s">
        <v>207</v>
      </c>
      <c r="H107" s="186">
        <v>4</v>
      </c>
      <c r="I107" s="187"/>
      <c r="J107" s="188">
        <f>ROUND(I107*H107,2)</f>
        <v>0</v>
      </c>
      <c r="K107" s="184" t="s">
        <v>144</v>
      </c>
      <c r="L107" s="41"/>
      <c r="M107" s="189" t="s">
        <v>19</v>
      </c>
      <c r="N107" s="190" t="s">
        <v>43</v>
      </c>
      <c r="O107" s="81"/>
      <c r="P107" s="191">
        <f>O107*H107</f>
        <v>0</v>
      </c>
      <c r="Q107" s="191">
        <v>0</v>
      </c>
      <c r="R107" s="191">
        <f>Q107*H107</f>
        <v>0</v>
      </c>
      <c r="S107" s="191">
        <v>0</v>
      </c>
      <c r="T107" s="192">
        <f>S107*H107</f>
        <v>0</v>
      </c>
      <c r="U107" s="35"/>
      <c r="V107" s="35"/>
      <c r="W107" s="35"/>
      <c r="X107" s="35"/>
      <c r="Y107" s="35"/>
      <c r="Z107" s="35"/>
      <c r="AA107" s="35"/>
      <c r="AB107" s="35"/>
      <c r="AC107" s="35"/>
      <c r="AD107" s="35"/>
      <c r="AE107" s="35"/>
      <c r="AR107" s="193" t="s">
        <v>145</v>
      </c>
      <c r="AT107" s="193" t="s">
        <v>140</v>
      </c>
      <c r="AU107" s="193" t="s">
        <v>72</v>
      </c>
      <c r="AY107" s="14" t="s">
        <v>146</v>
      </c>
      <c r="BE107" s="194">
        <f>IF(N107="základní",J107,0)</f>
        <v>0</v>
      </c>
      <c r="BF107" s="194">
        <f>IF(N107="snížená",J107,0)</f>
        <v>0</v>
      </c>
      <c r="BG107" s="194">
        <f>IF(N107="zákl. přenesená",J107,0)</f>
        <v>0</v>
      </c>
      <c r="BH107" s="194">
        <f>IF(N107="sníž. přenesená",J107,0)</f>
        <v>0</v>
      </c>
      <c r="BI107" s="194">
        <f>IF(N107="nulová",J107,0)</f>
        <v>0</v>
      </c>
      <c r="BJ107" s="14" t="s">
        <v>79</v>
      </c>
      <c r="BK107" s="194">
        <f>ROUND(I107*H107,2)</f>
        <v>0</v>
      </c>
      <c r="BL107" s="14" t="s">
        <v>145</v>
      </c>
      <c r="BM107" s="193" t="s">
        <v>447</v>
      </c>
    </row>
    <row r="108" s="2" customFormat="1">
      <c r="A108" s="35"/>
      <c r="B108" s="36"/>
      <c r="C108" s="37"/>
      <c r="D108" s="195" t="s">
        <v>148</v>
      </c>
      <c r="E108" s="37"/>
      <c r="F108" s="196" t="s">
        <v>259</v>
      </c>
      <c r="G108" s="37"/>
      <c r="H108" s="37"/>
      <c r="I108" s="197"/>
      <c r="J108" s="37"/>
      <c r="K108" s="37"/>
      <c r="L108" s="41"/>
      <c r="M108" s="198"/>
      <c r="N108" s="199"/>
      <c r="O108" s="81"/>
      <c r="P108" s="81"/>
      <c r="Q108" s="81"/>
      <c r="R108" s="81"/>
      <c r="S108" s="81"/>
      <c r="T108" s="82"/>
      <c r="U108" s="35"/>
      <c r="V108" s="35"/>
      <c r="W108" s="35"/>
      <c r="X108" s="35"/>
      <c r="Y108" s="35"/>
      <c r="Z108" s="35"/>
      <c r="AA108" s="35"/>
      <c r="AB108" s="35"/>
      <c r="AC108" s="35"/>
      <c r="AD108" s="35"/>
      <c r="AE108" s="35"/>
      <c r="AT108" s="14" t="s">
        <v>148</v>
      </c>
      <c r="AU108" s="14" t="s">
        <v>72</v>
      </c>
    </row>
    <row r="109" s="2" customFormat="1">
      <c r="A109" s="35"/>
      <c r="B109" s="36"/>
      <c r="C109" s="37"/>
      <c r="D109" s="195" t="s">
        <v>260</v>
      </c>
      <c r="E109" s="37"/>
      <c r="F109" s="232" t="s">
        <v>261</v>
      </c>
      <c r="G109" s="37"/>
      <c r="H109" s="37"/>
      <c r="I109" s="197"/>
      <c r="J109" s="37"/>
      <c r="K109" s="37"/>
      <c r="L109" s="41"/>
      <c r="M109" s="198"/>
      <c r="N109" s="199"/>
      <c r="O109" s="81"/>
      <c r="P109" s="81"/>
      <c r="Q109" s="81"/>
      <c r="R109" s="81"/>
      <c r="S109" s="81"/>
      <c r="T109" s="82"/>
      <c r="U109" s="35"/>
      <c r="V109" s="35"/>
      <c r="W109" s="35"/>
      <c r="X109" s="35"/>
      <c r="Y109" s="35"/>
      <c r="Z109" s="35"/>
      <c r="AA109" s="35"/>
      <c r="AB109" s="35"/>
      <c r="AC109" s="35"/>
      <c r="AD109" s="35"/>
      <c r="AE109" s="35"/>
      <c r="AT109" s="14" t="s">
        <v>260</v>
      </c>
      <c r="AU109" s="14" t="s">
        <v>72</v>
      </c>
    </row>
    <row r="110" s="2" customFormat="1" ht="16.5" customHeight="1">
      <c r="A110" s="35"/>
      <c r="B110" s="36"/>
      <c r="C110" s="182" t="s">
        <v>191</v>
      </c>
      <c r="D110" s="182" t="s">
        <v>140</v>
      </c>
      <c r="E110" s="183" t="s">
        <v>262</v>
      </c>
      <c r="F110" s="184" t="s">
        <v>263</v>
      </c>
      <c r="G110" s="185" t="s">
        <v>264</v>
      </c>
      <c r="H110" s="186">
        <v>4</v>
      </c>
      <c r="I110" s="187"/>
      <c r="J110" s="188">
        <f>ROUND(I110*H110,2)</f>
        <v>0</v>
      </c>
      <c r="K110" s="184" t="s">
        <v>144</v>
      </c>
      <c r="L110" s="41"/>
      <c r="M110" s="189" t="s">
        <v>19</v>
      </c>
      <c r="N110" s="190" t="s">
        <v>43</v>
      </c>
      <c r="O110" s="81"/>
      <c r="P110" s="191">
        <f>O110*H110</f>
        <v>0</v>
      </c>
      <c r="Q110" s="191">
        <v>0</v>
      </c>
      <c r="R110" s="191">
        <f>Q110*H110</f>
        <v>0</v>
      </c>
      <c r="S110" s="191">
        <v>0</v>
      </c>
      <c r="T110" s="192">
        <f>S110*H110</f>
        <v>0</v>
      </c>
      <c r="U110" s="35"/>
      <c r="V110" s="35"/>
      <c r="W110" s="35"/>
      <c r="X110" s="35"/>
      <c r="Y110" s="35"/>
      <c r="Z110" s="35"/>
      <c r="AA110" s="35"/>
      <c r="AB110" s="35"/>
      <c r="AC110" s="35"/>
      <c r="AD110" s="35"/>
      <c r="AE110" s="35"/>
      <c r="AR110" s="193" t="s">
        <v>145</v>
      </c>
      <c r="AT110" s="193" t="s">
        <v>140</v>
      </c>
      <c r="AU110" s="193" t="s">
        <v>72</v>
      </c>
      <c r="AY110" s="14" t="s">
        <v>146</v>
      </c>
      <c r="BE110" s="194">
        <f>IF(N110="základní",J110,0)</f>
        <v>0</v>
      </c>
      <c r="BF110" s="194">
        <f>IF(N110="snížená",J110,0)</f>
        <v>0</v>
      </c>
      <c r="BG110" s="194">
        <f>IF(N110="zákl. přenesená",J110,0)</f>
        <v>0</v>
      </c>
      <c r="BH110" s="194">
        <f>IF(N110="sníž. přenesená",J110,0)</f>
        <v>0</v>
      </c>
      <c r="BI110" s="194">
        <f>IF(N110="nulová",J110,0)</f>
        <v>0</v>
      </c>
      <c r="BJ110" s="14" t="s">
        <v>79</v>
      </c>
      <c r="BK110" s="194">
        <f>ROUND(I110*H110,2)</f>
        <v>0</v>
      </c>
      <c r="BL110" s="14" t="s">
        <v>145</v>
      </c>
      <c r="BM110" s="193" t="s">
        <v>448</v>
      </c>
    </row>
    <row r="111" s="2" customFormat="1">
      <c r="A111" s="35"/>
      <c r="B111" s="36"/>
      <c r="C111" s="37"/>
      <c r="D111" s="195" t="s">
        <v>148</v>
      </c>
      <c r="E111" s="37"/>
      <c r="F111" s="196" t="s">
        <v>266</v>
      </c>
      <c r="G111" s="37"/>
      <c r="H111" s="37"/>
      <c r="I111" s="197"/>
      <c r="J111" s="37"/>
      <c r="K111" s="37"/>
      <c r="L111" s="41"/>
      <c r="M111" s="198"/>
      <c r="N111" s="199"/>
      <c r="O111" s="81"/>
      <c r="P111" s="81"/>
      <c r="Q111" s="81"/>
      <c r="R111" s="81"/>
      <c r="S111" s="81"/>
      <c r="T111" s="82"/>
      <c r="U111" s="35"/>
      <c r="V111" s="35"/>
      <c r="W111" s="35"/>
      <c r="X111" s="35"/>
      <c r="Y111" s="35"/>
      <c r="Z111" s="35"/>
      <c r="AA111" s="35"/>
      <c r="AB111" s="35"/>
      <c r="AC111" s="35"/>
      <c r="AD111" s="35"/>
      <c r="AE111" s="35"/>
      <c r="AT111" s="14" t="s">
        <v>148</v>
      </c>
      <c r="AU111" s="14" t="s">
        <v>72</v>
      </c>
    </row>
    <row r="112" s="2" customFormat="1" ht="16.5" customHeight="1">
      <c r="A112" s="35"/>
      <c r="B112" s="36"/>
      <c r="C112" s="182" t="s">
        <v>197</v>
      </c>
      <c r="D112" s="182" t="s">
        <v>140</v>
      </c>
      <c r="E112" s="183" t="s">
        <v>268</v>
      </c>
      <c r="F112" s="184" t="s">
        <v>269</v>
      </c>
      <c r="G112" s="185" t="s">
        <v>252</v>
      </c>
      <c r="H112" s="186">
        <v>620</v>
      </c>
      <c r="I112" s="187"/>
      <c r="J112" s="188">
        <f>ROUND(I112*H112,2)</f>
        <v>0</v>
      </c>
      <c r="K112" s="184" t="s">
        <v>144</v>
      </c>
      <c r="L112" s="41"/>
      <c r="M112" s="189" t="s">
        <v>19</v>
      </c>
      <c r="N112" s="190" t="s">
        <v>43</v>
      </c>
      <c r="O112" s="81"/>
      <c r="P112" s="191">
        <f>O112*H112</f>
        <v>0</v>
      </c>
      <c r="Q112" s="191">
        <v>0</v>
      </c>
      <c r="R112" s="191">
        <f>Q112*H112</f>
        <v>0</v>
      </c>
      <c r="S112" s="191">
        <v>0</v>
      </c>
      <c r="T112" s="192">
        <f>S112*H112</f>
        <v>0</v>
      </c>
      <c r="U112" s="35"/>
      <c r="V112" s="35"/>
      <c r="W112" s="35"/>
      <c r="X112" s="35"/>
      <c r="Y112" s="35"/>
      <c r="Z112" s="35"/>
      <c r="AA112" s="35"/>
      <c r="AB112" s="35"/>
      <c r="AC112" s="35"/>
      <c r="AD112" s="35"/>
      <c r="AE112" s="35"/>
      <c r="AR112" s="193" t="s">
        <v>145</v>
      </c>
      <c r="AT112" s="193" t="s">
        <v>140</v>
      </c>
      <c r="AU112" s="193" t="s">
        <v>72</v>
      </c>
      <c r="AY112" s="14" t="s">
        <v>146</v>
      </c>
      <c r="BE112" s="194">
        <f>IF(N112="základní",J112,0)</f>
        <v>0</v>
      </c>
      <c r="BF112" s="194">
        <f>IF(N112="snížená",J112,0)</f>
        <v>0</v>
      </c>
      <c r="BG112" s="194">
        <f>IF(N112="zákl. přenesená",J112,0)</f>
        <v>0</v>
      </c>
      <c r="BH112" s="194">
        <f>IF(N112="sníž. přenesená",J112,0)</f>
        <v>0</v>
      </c>
      <c r="BI112" s="194">
        <f>IF(N112="nulová",J112,0)</f>
        <v>0</v>
      </c>
      <c r="BJ112" s="14" t="s">
        <v>79</v>
      </c>
      <c r="BK112" s="194">
        <f>ROUND(I112*H112,2)</f>
        <v>0</v>
      </c>
      <c r="BL112" s="14" t="s">
        <v>145</v>
      </c>
      <c r="BM112" s="193" t="s">
        <v>449</v>
      </c>
    </row>
    <row r="113" s="2" customFormat="1">
      <c r="A113" s="35"/>
      <c r="B113" s="36"/>
      <c r="C113" s="37"/>
      <c r="D113" s="195" t="s">
        <v>148</v>
      </c>
      <c r="E113" s="37"/>
      <c r="F113" s="196" t="s">
        <v>271</v>
      </c>
      <c r="G113" s="37"/>
      <c r="H113" s="37"/>
      <c r="I113" s="197"/>
      <c r="J113" s="37"/>
      <c r="K113" s="37"/>
      <c r="L113" s="41"/>
      <c r="M113" s="198"/>
      <c r="N113" s="199"/>
      <c r="O113" s="81"/>
      <c r="P113" s="81"/>
      <c r="Q113" s="81"/>
      <c r="R113" s="81"/>
      <c r="S113" s="81"/>
      <c r="T113" s="82"/>
      <c r="U113" s="35"/>
      <c r="V113" s="35"/>
      <c r="W113" s="35"/>
      <c r="X113" s="35"/>
      <c r="Y113" s="35"/>
      <c r="Z113" s="35"/>
      <c r="AA113" s="35"/>
      <c r="AB113" s="35"/>
      <c r="AC113" s="35"/>
      <c r="AD113" s="35"/>
      <c r="AE113" s="35"/>
      <c r="AT113" s="14" t="s">
        <v>148</v>
      </c>
      <c r="AU113" s="14" t="s">
        <v>72</v>
      </c>
    </row>
    <row r="114" s="10" customFormat="1">
      <c r="A114" s="10"/>
      <c r="B114" s="200"/>
      <c r="C114" s="201"/>
      <c r="D114" s="195" t="s">
        <v>150</v>
      </c>
      <c r="E114" s="202" t="s">
        <v>19</v>
      </c>
      <c r="F114" s="203" t="s">
        <v>450</v>
      </c>
      <c r="G114" s="201"/>
      <c r="H114" s="204">
        <v>620</v>
      </c>
      <c r="I114" s="205"/>
      <c r="J114" s="201"/>
      <c r="K114" s="201"/>
      <c r="L114" s="206"/>
      <c r="M114" s="207"/>
      <c r="N114" s="208"/>
      <c r="O114" s="208"/>
      <c r="P114" s="208"/>
      <c r="Q114" s="208"/>
      <c r="R114" s="208"/>
      <c r="S114" s="208"/>
      <c r="T114" s="209"/>
      <c r="U114" s="10"/>
      <c r="V114" s="10"/>
      <c r="W114" s="10"/>
      <c r="X114" s="10"/>
      <c r="Y114" s="10"/>
      <c r="Z114" s="10"/>
      <c r="AA114" s="10"/>
      <c r="AB114" s="10"/>
      <c r="AC114" s="10"/>
      <c r="AD114" s="10"/>
      <c r="AE114" s="10"/>
      <c r="AT114" s="210" t="s">
        <v>150</v>
      </c>
      <c r="AU114" s="210" t="s">
        <v>72</v>
      </c>
      <c r="AV114" s="10" t="s">
        <v>81</v>
      </c>
      <c r="AW114" s="10" t="s">
        <v>33</v>
      </c>
      <c r="AX114" s="10" t="s">
        <v>79</v>
      </c>
      <c r="AY114" s="210" t="s">
        <v>146</v>
      </c>
    </row>
    <row r="115" s="2" customFormat="1" ht="16.5" customHeight="1">
      <c r="A115" s="35"/>
      <c r="B115" s="36"/>
      <c r="C115" s="182" t="s">
        <v>204</v>
      </c>
      <c r="D115" s="182" t="s">
        <v>140</v>
      </c>
      <c r="E115" s="183" t="s">
        <v>274</v>
      </c>
      <c r="F115" s="184" t="s">
        <v>275</v>
      </c>
      <c r="G115" s="185" t="s">
        <v>252</v>
      </c>
      <c r="H115" s="186">
        <v>620</v>
      </c>
      <c r="I115" s="187"/>
      <c r="J115" s="188">
        <f>ROUND(I115*H115,2)</f>
        <v>0</v>
      </c>
      <c r="K115" s="184" t="s">
        <v>144</v>
      </c>
      <c r="L115" s="41"/>
      <c r="M115" s="189" t="s">
        <v>19</v>
      </c>
      <c r="N115" s="190" t="s">
        <v>43</v>
      </c>
      <c r="O115" s="81"/>
      <c r="P115" s="191">
        <f>O115*H115</f>
        <v>0</v>
      </c>
      <c r="Q115" s="191">
        <v>0</v>
      </c>
      <c r="R115" s="191">
        <f>Q115*H115</f>
        <v>0</v>
      </c>
      <c r="S115" s="191">
        <v>0</v>
      </c>
      <c r="T115" s="192">
        <f>S115*H115</f>
        <v>0</v>
      </c>
      <c r="U115" s="35"/>
      <c r="V115" s="35"/>
      <c r="W115" s="35"/>
      <c r="X115" s="35"/>
      <c r="Y115" s="35"/>
      <c r="Z115" s="35"/>
      <c r="AA115" s="35"/>
      <c r="AB115" s="35"/>
      <c r="AC115" s="35"/>
      <c r="AD115" s="35"/>
      <c r="AE115" s="35"/>
      <c r="AR115" s="193" t="s">
        <v>145</v>
      </c>
      <c r="AT115" s="193" t="s">
        <v>140</v>
      </c>
      <c r="AU115" s="193" t="s">
        <v>72</v>
      </c>
      <c r="AY115" s="14" t="s">
        <v>146</v>
      </c>
      <c r="BE115" s="194">
        <f>IF(N115="základní",J115,0)</f>
        <v>0</v>
      </c>
      <c r="BF115" s="194">
        <f>IF(N115="snížená",J115,0)</f>
        <v>0</v>
      </c>
      <c r="BG115" s="194">
        <f>IF(N115="zákl. přenesená",J115,0)</f>
        <v>0</v>
      </c>
      <c r="BH115" s="194">
        <f>IF(N115="sníž. přenesená",J115,0)</f>
        <v>0</v>
      </c>
      <c r="BI115" s="194">
        <f>IF(N115="nulová",J115,0)</f>
        <v>0</v>
      </c>
      <c r="BJ115" s="14" t="s">
        <v>79</v>
      </c>
      <c r="BK115" s="194">
        <f>ROUND(I115*H115,2)</f>
        <v>0</v>
      </c>
      <c r="BL115" s="14" t="s">
        <v>145</v>
      </c>
      <c r="BM115" s="193" t="s">
        <v>451</v>
      </c>
    </row>
    <row r="116" s="2" customFormat="1">
      <c r="A116" s="35"/>
      <c r="B116" s="36"/>
      <c r="C116" s="37"/>
      <c r="D116" s="195" t="s">
        <v>148</v>
      </c>
      <c r="E116" s="37"/>
      <c r="F116" s="196" t="s">
        <v>277</v>
      </c>
      <c r="G116" s="37"/>
      <c r="H116" s="37"/>
      <c r="I116" s="197"/>
      <c r="J116" s="37"/>
      <c r="K116" s="37"/>
      <c r="L116" s="41"/>
      <c r="M116" s="198"/>
      <c r="N116" s="199"/>
      <c r="O116" s="81"/>
      <c r="P116" s="81"/>
      <c r="Q116" s="81"/>
      <c r="R116" s="81"/>
      <c r="S116" s="81"/>
      <c r="T116" s="82"/>
      <c r="U116" s="35"/>
      <c r="V116" s="35"/>
      <c r="W116" s="35"/>
      <c r="X116" s="35"/>
      <c r="Y116" s="35"/>
      <c r="Z116" s="35"/>
      <c r="AA116" s="35"/>
      <c r="AB116" s="35"/>
      <c r="AC116" s="35"/>
      <c r="AD116" s="35"/>
      <c r="AE116" s="35"/>
      <c r="AT116" s="14" t="s">
        <v>148</v>
      </c>
      <c r="AU116" s="14" t="s">
        <v>72</v>
      </c>
    </row>
    <row r="117" s="10" customFormat="1">
      <c r="A117" s="10"/>
      <c r="B117" s="200"/>
      <c r="C117" s="201"/>
      <c r="D117" s="195" t="s">
        <v>150</v>
      </c>
      <c r="E117" s="202" t="s">
        <v>19</v>
      </c>
      <c r="F117" s="203" t="s">
        <v>450</v>
      </c>
      <c r="G117" s="201"/>
      <c r="H117" s="204">
        <v>620</v>
      </c>
      <c r="I117" s="205"/>
      <c r="J117" s="201"/>
      <c r="K117" s="201"/>
      <c r="L117" s="206"/>
      <c r="M117" s="207"/>
      <c r="N117" s="208"/>
      <c r="O117" s="208"/>
      <c r="P117" s="208"/>
      <c r="Q117" s="208"/>
      <c r="R117" s="208"/>
      <c r="S117" s="208"/>
      <c r="T117" s="209"/>
      <c r="U117" s="10"/>
      <c r="V117" s="10"/>
      <c r="W117" s="10"/>
      <c r="X117" s="10"/>
      <c r="Y117" s="10"/>
      <c r="Z117" s="10"/>
      <c r="AA117" s="10"/>
      <c r="AB117" s="10"/>
      <c r="AC117" s="10"/>
      <c r="AD117" s="10"/>
      <c r="AE117" s="10"/>
      <c r="AT117" s="210" t="s">
        <v>150</v>
      </c>
      <c r="AU117" s="210" t="s">
        <v>72</v>
      </c>
      <c r="AV117" s="10" t="s">
        <v>81</v>
      </c>
      <c r="AW117" s="10" t="s">
        <v>33</v>
      </c>
      <c r="AX117" s="10" t="s">
        <v>79</v>
      </c>
      <c r="AY117" s="210" t="s">
        <v>146</v>
      </c>
    </row>
    <row r="118" s="2" customFormat="1" ht="16.5" customHeight="1">
      <c r="A118" s="35"/>
      <c r="B118" s="36"/>
      <c r="C118" s="182" t="s">
        <v>210</v>
      </c>
      <c r="D118" s="182" t="s">
        <v>140</v>
      </c>
      <c r="E118" s="183" t="s">
        <v>279</v>
      </c>
      <c r="F118" s="184" t="s">
        <v>280</v>
      </c>
      <c r="G118" s="185" t="s">
        <v>168</v>
      </c>
      <c r="H118" s="186">
        <v>0.20999999999999999</v>
      </c>
      <c r="I118" s="187"/>
      <c r="J118" s="188">
        <f>ROUND(I118*H118,2)</f>
        <v>0</v>
      </c>
      <c r="K118" s="184" t="s">
        <v>144</v>
      </c>
      <c r="L118" s="41"/>
      <c r="M118" s="189" t="s">
        <v>19</v>
      </c>
      <c r="N118" s="190" t="s">
        <v>43</v>
      </c>
      <c r="O118" s="81"/>
      <c r="P118" s="191">
        <f>O118*H118</f>
        <v>0</v>
      </c>
      <c r="Q118" s="191">
        <v>0</v>
      </c>
      <c r="R118" s="191">
        <f>Q118*H118</f>
        <v>0</v>
      </c>
      <c r="S118" s="191">
        <v>0</v>
      </c>
      <c r="T118" s="192">
        <f>S118*H118</f>
        <v>0</v>
      </c>
      <c r="U118" s="35"/>
      <c r="V118" s="35"/>
      <c r="W118" s="35"/>
      <c r="X118" s="35"/>
      <c r="Y118" s="35"/>
      <c r="Z118" s="35"/>
      <c r="AA118" s="35"/>
      <c r="AB118" s="35"/>
      <c r="AC118" s="35"/>
      <c r="AD118" s="35"/>
      <c r="AE118" s="35"/>
      <c r="AR118" s="193" t="s">
        <v>145</v>
      </c>
      <c r="AT118" s="193" t="s">
        <v>140</v>
      </c>
      <c r="AU118" s="193" t="s">
        <v>72</v>
      </c>
      <c r="AY118" s="14" t="s">
        <v>146</v>
      </c>
      <c r="BE118" s="194">
        <f>IF(N118="základní",J118,0)</f>
        <v>0</v>
      </c>
      <c r="BF118" s="194">
        <f>IF(N118="snížená",J118,0)</f>
        <v>0</v>
      </c>
      <c r="BG118" s="194">
        <f>IF(N118="zákl. přenesená",J118,0)</f>
        <v>0</v>
      </c>
      <c r="BH118" s="194">
        <f>IF(N118="sníž. přenesená",J118,0)</f>
        <v>0</v>
      </c>
      <c r="BI118" s="194">
        <f>IF(N118="nulová",J118,0)</f>
        <v>0</v>
      </c>
      <c r="BJ118" s="14" t="s">
        <v>79</v>
      </c>
      <c r="BK118" s="194">
        <f>ROUND(I118*H118,2)</f>
        <v>0</v>
      </c>
      <c r="BL118" s="14" t="s">
        <v>145</v>
      </c>
      <c r="BM118" s="193" t="s">
        <v>452</v>
      </c>
    </row>
    <row r="119" s="2" customFormat="1">
      <c r="A119" s="35"/>
      <c r="B119" s="36"/>
      <c r="C119" s="37"/>
      <c r="D119" s="195" t="s">
        <v>148</v>
      </c>
      <c r="E119" s="37"/>
      <c r="F119" s="196" t="s">
        <v>282</v>
      </c>
      <c r="G119" s="37"/>
      <c r="H119" s="37"/>
      <c r="I119" s="197"/>
      <c r="J119" s="37"/>
      <c r="K119" s="37"/>
      <c r="L119" s="41"/>
      <c r="M119" s="198"/>
      <c r="N119" s="199"/>
      <c r="O119" s="81"/>
      <c r="P119" s="81"/>
      <c r="Q119" s="81"/>
      <c r="R119" s="81"/>
      <c r="S119" s="81"/>
      <c r="T119" s="82"/>
      <c r="U119" s="35"/>
      <c r="V119" s="35"/>
      <c r="W119" s="35"/>
      <c r="X119" s="35"/>
      <c r="Y119" s="35"/>
      <c r="Z119" s="35"/>
      <c r="AA119" s="35"/>
      <c r="AB119" s="35"/>
      <c r="AC119" s="35"/>
      <c r="AD119" s="35"/>
      <c r="AE119" s="35"/>
      <c r="AT119" s="14" t="s">
        <v>148</v>
      </c>
      <c r="AU119" s="14" t="s">
        <v>72</v>
      </c>
    </row>
    <row r="120" s="2" customFormat="1">
      <c r="A120" s="35"/>
      <c r="B120" s="36"/>
      <c r="C120" s="37"/>
      <c r="D120" s="195" t="s">
        <v>260</v>
      </c>
      <c r="E120" s="37"/>
      <c r="F120" s="232" t="s">
        <v>283</v>
      </c>
      <c r="G120" s="37"/>
      <c r="H120" s="37"/>
      <c r="I120" s="197"/>
      <c r="J120" s="37"/>
      <c r="K120" s="37"/>
      <c r="L120" s="41"/>
      <c r="M120" s="198"/>
      <c r="N120" s="199"/>
      <c r="O120" s="81"/>
      <c r="P120" s="81"/>
      <c r="Q120" s="81"/>
      <c r="R120" s="81"/>
      <c r="S120" s="81"/>
      <c r="T120" s="82"/>
      <c r="U120" s="35"/>
      <c r="V120" s="35"/>
      <c r="W120" s="35"/>
      <c r="X120" s="35"/>
      <c r="Y120" s="35"/>
      <c r="Z120" s="35"/>
      <c r="AA120" s="35"/>
      <c r="AB120" s="35"/>
      <c r="AC120" s="35"/>
      <c r="AD120" s="35"/>
      <c r="AE120" s="35"/>
      <c r="AT120" s="14" t="s">
        <v>260</v>
      </c>
      <c r="AU120" s="14" t="s">
        <v>72</v>
      </c>
    </row>
    <row r="121" s="2" customFormat="1" ht="16.5" customHeight="1">
      <c r="A121" s="35"/>
      <c r="B121" s="36"/>
      <c r="C121" s="182" t="s">
        <v>215</v>
      </c>
      <c r="D121" s="182" t="s">
        <v>140</v>
      </c>
      <c r="E121" s="183" t="s">
        <v>329</v>
      </c>
      <c r="F121" s="184" t="s">
        <v>330</v>
      </c>
      <c r="G121" s="185" t="s">
        <v>187</v>
      </c>
      <c r="H121" s="186">
        <v>394.94999999999999</v>
      </c>
      <c r="I121" s="187"/>
      <c r="J121" s="188">
        <f>ROUND(I121*H121,2)</f>
        <v>0</v>
      </c>
      <c r="K121" s="184" t="s">
        <v>144</v>
      </c>
      <c r="L121" s="41"/>
      <c r="M121" s="189" t="s">
        <v>19</v>
      </c>
      <c r="N121" s="190" t="s">
        <v>43</v>
      </c>
      <c r="O121" s="81"/>
      <c r="P121" s="191">
        <f>O121*H121</f>
        <v>0</v>
      </c>
      <c r="Q121" s="191">
        <v>0</v>
      </c>
      <c r="R121" s="191">
        <f>Q121*H121</f>
        <v>0</v>
      </c>
      <c r="S121" s="191">
        <v>0</v>
      </c>
      <c r="T121" s="192">
        <f>S121*H121</f>
        <v>0</v>
      </c>
      <c r="U121" s="35"/>
      <c r="V121" s="35"/>
      <c r="W121" s="35"/>
      <c r="X121" s="35"/>
      <c r="Y121" s="35"/>
      <c r="Z121" s="35"/>
      <c r="AA121" s="35"/>
      <c r="AB121" s="35"/>
      <c r="AC121" s="35"/>
      <c r="AD121" s="35"/>
      <c r="AE121" s="35"/>
      <c r="AR121" s="193" t="s">
        <v>312</v>
      </c>
      <c r="AT121" s="193" t="s">
        <v>140</v>
      </c>
      <c r="AU121" s="193" t="s">
        <v>72</v>
      </c>
      <c r="AY121" s="14" t="s">
        <v>146</v>
      </c>
      <c r="BE121" s="194">
        <f>IF(N121="základní",J121,0)</f>
        <v>0</v>
      </c>
      <c r="BF121" s="194">
        <f>IF(N121="snížená",J121,0)</f>
        <v>0</v>
      </c>
      <c r="BG121" s="194">
        <f>IF(N121="zákl. přenesená",J121,0)</f>
        <v>0</v>
      </c>
      <c r="BH121" s="194">
        <f>IF(N121="sníž. přenesená",J121,0)</f>
        <v>0</v>
      </c>
      <c r="BI121" s="194">
        <f>IF(N121="nulová",J121,0)</f>
        <v>0</v>
      </c>
      <c r="BJ121" s="14" t="s">
        <v>79</v>
      </c>
      <c r="BK121" s="194">
        <f>ROUND(I121*H121,2)</f>
        <v>0</v>
      </c>
      <c r="BL121" s="14" t="s">
        <v>312</v>
      </c>
      <c r="BM121" s="193" t="s">
        <v>453</v>
      </c>
    </row>
    <row r="122" s="2" customFormat="1">
      <c r="A122" s="35"/>
      <c r="B122" s="36"/>
      <c r="C122" s="37"/>
      <c r="D122" s="195" t="s">
        <v>148</v>
      </c>
      <c r="E122" s="37"/>
      <c r="F122" s="196" t="s">
        <v>332</v>
      </c>
      <c r="G122" s="37"/>
      <c r="H122" s="37"/>
      <c r="I122" s="197"/>
      <c r="J122" s="37"/>
      <c r="K122" s="37"/>
      <c r="L122" s="41"/>
      <c r="M122" s="198"/>
      <c r="N122" s="199"/>
      <c r="O122" s="81"/>
      <c r="P122" s="81"/>
      <c r="Q122" s="81"/>
      <c r="R122" s="81"/>
      <c r="S122" s="81"/>
      <c r="T122" s="82"/>
      <c r="U122" s="35"/>
      <c r="V122" s="35"/>
      <c r="W122" s="35"/>
      <c r="X122" s="35"/>
      <c r="Y122" s="35"/>
      <c r="Z122" s="35"/>
      <c r="AA122" s="35"/>
      <c r="AB122" s="35"/>
      <c r="AC122" s="35"/>
      <c r="AD122" s="35"/>
      <c r="AE122" s="35"/>
      <c r="AT122" s="14" t="s">
        <v>148</v>
      </c>
      <c r="AU122" s="14" t="s">
        <v>72</v>
      </c>
    </row>
    <row r="123" s="10" customFormat="1">
      <c r="A123" s="10"/>
      <c r="B123" s="200"/>
      <c r="C123" s="201"/>
      <c r="D123" s="195" t="s">
        <v>150</v>
      </c>
      <c r="E123" s="202" t="s">
        <v>19</v>
      </c>
      <c r="F123" s="203" t="s">
        <v>454</v>
      </c>
      <c r="G123" s="201"/>
      <c r="H123" s="204">
        <v>394.94999999999999</v>
      </c>
      <c r="I123" s="205"/>
      <c r="J123" s="201"/>
      <c r="K123" s="201"/>
      <c r="L123" s="206"/>
      <c r="M123" s="207"/>
      <c r="N123" s="208"/>
      <c r="O123" s="208"/>
      <c r="P123" s="208"/>
      <c r="Q123" s="208"/>
      <c r="R123" s="208"/>
      <c r="S123" s="208"/>
      <c r="T123" s="209"/>
      <c r="U123" s="10"/>
      <c r="V123" s="10"/>
      <c r="W123" s="10"/>
      <c r="X123" s="10"/>
      <c r="Y123" s="10"/>
      <c r="Z123" s="10"/>
      <c r="AA123" s="10"/>
      <c r="AB123" s="10"/>
      <c r="AC123" s="10"/>
      <c r="AD123" s="10"/>
      <c r="AE123" s="10"/>
      <c r="AT123" s="210" t="s">
        <v>150</v>
      </c>
      <c r="AU123" s="210" t="s">
        <v>72</v>
      </c>
      <c r="AV123" s="10" t="s">
        <v>81</v>
      </c>
      <c r="AW123" s="10" t="s">
        <v>33</v>
      </c>
      <c r="AX123" s="10" t="s">
        <v>79</v>
      </c>
      <c r="AY123" s="210" t="s">
        <v>146</v>
      </c>
    </row>
    <row r="124" s="2" customFormat="1" ht="24.15" customHeight="1">
      <c r="A124" s="35"/>
      <c r="B124" s="36"/>
      <c r="C124" s="182" t="s">
        <v>219</v>
      </c>
      <c r="D124" s="182" t="s">
        <v>140</v>
      </c>
      <c r="E124" s="183" t="s">
        <v>341</v>
      </c>
      <c r="F124" s="184" t="s">
        <v>342</v>
      </c>
      <c r="G124" s="185" t="s">
        <v>187</v>
      </c>
      <c r="H124" s="186">
        <v>394.94999999999999</v>
      </c>
      <c r="I124" s="187"/>
      <c r="J124" s="188">
        <f>ROUND(I124*H124,2)</f>
        <v>0</v>
      </c>
      <c r="K124" s="184" t="s">
        <v>144</v>
      </c>
      <c r="L124" s="41"/>
      <c r="M124" s="189" t="s">
        <v>19</v>
      </c>
      <c r="N124" s="190" t="s">
        <v>43</v>
      </c>
      <c r="O124" s="81"/>
      <c r="P124" s="191">
        <f>O124*H124</f>
        <v>0</v>
      </c>
      <c r="Q124" s="191">
        <v>0</v>
      </c>
      <c r="R124" s="191">
        <f>Q124*H124</f>
        <v>0</v>
      </c>
      <c r="S124" s="191">
        <v>0</v>
      </c>
      <c r="T124" s="192">
        <f>S124*H124</f>
        <v>0</v>
      </c>
      <c r="U124" s="35"/>
      <c r="V124" s="35"/>
      <c r="W124" s="35"/>
      <c r="X124" s="35"/>
      <c r="Y124" s="35"/>
      <c r="Z124" s="35"/>
      <c r="AA124" s="35"/>
      <c r="AB124" s="35"/>
      <c r="AC124" s="35"/>
      <c r="AD124" s="35"/>
      <c r="AE124" s="35"/>
      <c r="AR124" s="193" t="s">
        <v>312</v>
      </c>
      <c r="AT124" s="193" t="s">
        <v>140</v>
      </c>
      <c r="AU124" s="193" t="s">
        <v>72</v>
      </c>
      <c r="AY124" s="14" t="s">
        <v>146</v>
      </c>
      <c r="BE124" s="194">
        <f>IF(N124="základní",J124,0)</f>
        <v>0</v>
      </c>
      <c r="BF124" s="194">
        <f>IF(N124="snížená",J124,0)</f>
        <v>0</v>
      </c>
      <c r="BG124" s="194">
        <f>IF(N124="zákl. přenesená",J124,0)</f>
        <v>0</v>
      </c>
      <c r="BH124" s="194">
        <f>IF(N124="sníž. přenesená",J124,0)</f>
        <v>0</v>
      </c>
      <c r="BI124" s="194">
        <f>IF(N124="nulová",J124,0)</f>
        <v>0</v>
      </c>
      <c r="BJ124" s="14" t="s">
        <v>79</v>
      </c>
      <c r="BK124" s="194">
        <f>ROUND(I124*H124,2)</f>
        <v>0</v>
      </c>
      <c r="BL124" s="14" t="s">
        <v>312</v>
      </c>
      <c r="BM124" s="193" t="s">
        <v>455</v>
      </c>
    </row>
    <row r="125" s="2" customFormat="1">
      <c r="A125" s="35"/>
      <c r="B125" s="36"/>
      <c r="C125" s="37"/>
      <c r="D125" s="195" t="s">
        <v>148</v>
      </c>
      <c r="E125" s="37"/>
      <c r="F125" s="196" t="s">
        <v>344</v>
      </c>
      <c r="G125" s="37"/>
      <c r="H125" s="37"/>
      <c r="I125" s="197"/>
      <c r="J125" s="37"/>
      <c r="K125" s="37"/>
      <c r="L125" s="41"/>
      <c r="M125" s="198"/>
      <c r="N125" s="199"/>
      <c r="O125" s="81"/>
      <c r="P125" s="81"/>
      <c r="Q125" s="81"/>
      <c r="R125" s="81"/>
      <c r="S125" s="81"/>
      <c r="T125" s="82"/>
      <c r="U125" s="35"/>
      <c r="V125" s="35"/>
      <c r="W125" s="35"/>
      <c r="X125" s="35"/>
      <c r="Y125" s="35"/>
      <c r="Z125" s="35"/>
      <c r="AA125" s="35"/>
      <c r="AB125" s="35"/>
      <c r="AC125" s="35"/>
      <c r="AD125" s="35"/>
      <c r="AE125" s="35"/>
      <c r="AT125" s="14" t="s">
        <v>148</v>
      </c>
      <c r="AU125" s="14" t="s">
        <v>72</v>
      </c>
    </row>
    <row r="126" s="2" customFormat="1">
      <c r="A126" s="35"/>
      <c r="B126" s="36"/>
      <c r="C126" s="37"/>
      <c r="D126" s="195" t="s">
        <v>260</v>
      </c>
      <c r="E126" s="37"/>
      <c r="F126" s="232" t="s">
        <v>345</v>
      </c>
      <c r="G126" s="37"/>
      <c r="H126" s="37"/>
      <c r="I126" s="197"/>
      <c r="J126" s="37"/>
      <c r="K126" s="37"/>
      <c r="L126" s="41"/>
      <c r="M126" s="198"/>
      <c r="N126" s="199"/>
      <c r="O126" s="81"/>
      <c r="P126" s="81"/>
      <c r="Q126" s="81"/>
      <c r="R126" s="81"/>
      <c r="S126" s="81"/>
      <c r="T126" s="82"/>
      <c r="U126" s="35"/>
      <c r="V126" s="35"/>
      <c r="W126" s="35"/>
      <c r="X126" s="35"/>
      <c r="Y126" s="35"/>
      <c r="Z126" s="35"/>
      <c r="AA126" s="35"/>
      <c r="AB126" s="35"/>
      <c r="AC126" s="35"/>
      <c r="AD126" s="35"/>
      <c r="AE126" s="35"/>
      <c r="AT126" s="14" t="s">
        <v>260</v>
      </c>
      <c r="AU126" s="14" t="s">
        <v>72</v>
      </c>
    </row>
    <row r="127" s="10" customFormat="1">
      <c r="A127" s="10"/>
      <c r="B127" s="200"/>
      <c r="C127" s="201"/>
      <c r="D127" s="195" t="s">
        <v>150</v>
      </c>
      <c r="E127" s="202" t="s">
        <v>19</v>
      </c>
      <c r="F127" s="203" t="s">
        <v>456</v>
      </c>
      <c r="G127" s="201"/>
      <c r="H127" s="204">
        <v>394.94999999999999</v>
      </c>
      <c r="I127" s="205"/>
      <c r="J127" s="201"/>
      <c r="K127" s="201"/>
      <c r="L127" s="206"/>
      <c r="M127" s="207"/>
      <c r="N127" s="208"/>
      <c r="O127" s="208"/>
      <c r="P127" s="208"/>
      <c r="Q127" s="208"/>
      <c r="R127" s="208"/>
      <c r="S127" s="208"/>
      <c r="T127" s="209"/>
      <c r="U127" s="10"/>
      <c r="V127" s="10"/>
      <c r="W127" s="10"/>
      <c r="X127" s="10"/>
      <c r="Y127" s="10"/>
      <c r="Z127" s="10"/>
      <c r="AA127" s="10"/>
      <c r="AB127" s="10"/>
      <c r="AC127" s="10"/>
      <c r="AD127" s="10"/>
      <c r="AE127" s="10"/>
      <c r="AT127" s="210" t="s">
        <v>150</v>
      </c>
      <c r="AU127" s="210" t="s">
        <v>72</v>
      </c>
      <c r="AV127" s="10" t="s">
        <v>81</v>
      </c>
      <c r="AW127" s="10" t="s">
        <v>33</v>
      </c>
      <c r="AX127" s="10" t="s">
        <v>79</v>
      </c>
      <c r="AY127" s="210" t="s">
        <v>146</v>
      </c>
    </row>
    <row r="128" s="2" customFormat="1" ht="24.15" customHeight="1">
      <c r="A128" s="35"/>
      <c r="B128" s="36"/>
      <c r="C128" s="182" t="s">
        <v>224</v>
      </c>
      <c r="D128" s="182" t="s">
        <v>140</v>
      </c>
      <c r="E128" s="183" t="s">
        <v>354</v>
      </c>
      <c r="F128" s="184" t="s">
        <v>355</v>
      </c>
      <c r="G128" s="185" t="s">
        <v>187</v>
      </c>
      <c r="H128" s="186">
        <v>269.51400000000001</v>
      </c>
      <c r="I128" s="187"/>
      <c r="J128" s="188">
        <f>ROUND(I128*H128,2)</f>
        <v>0</v>
      </c>
      <c r="K128" s="184" t="s">
        <v>144</v>
      </c>
      <c r="L128" s="41"/>
      <c r="M128" s="189" t="s">
        <v>19</v>
      </c>
      <c r="N128" s="190" t="s">
        <v>43</v>
      </c>
      <c r="O128" s="81"/>
      <c r="P128" s="191">
        <f>O128*H128</f>
        <v>0</v>
      </c>
      <c r="Q128" s="191">
        <v>0</v>
      </c>
      <c r="R128" s="191">
        <f>Q128*H128</f>
        <v>0</v>
      </c>
      <c r="S128" s="191">
        <v>0</v>
      </c>
      <c r="T128" s="192">
        <f>S128*H128</f>
        <v>0</v>
      </c>
      <c r="U128" s="35"/>
      <c r="V128" s="35"/>
      <c r="W128" s="35"/>
      <c r="X128" s="35"/>
      <c r="Y128" s="35"/>
      <c r="Z128" s="35"/>
      <c r="AA128" s="35"/>
      <c r="AB128" s="35"/>
      <c r="AC128" s="35"/>
      <c r="AD128" s="35"/>
      <c r="AE128" s="35"/>
      <c r="AR128" s="193" t="s">
        <v>312</v>
      </c>
      <c r="AT128" s="193" t="s">
        <v>140</v>
      </c>
      <c r="AU128" s="193" t="s">
        <v>72</v>
      </c>
      <c r="AY128" s="14" t="s">
        <v>146</v>
      </c>
      <c r="BE128" s="194">
        <f>IF(N128="základní",J128,0)</f>
        <v>0</v>
      </c>
      <c r="BF128" s="194">
        <f>IF(N128="snížená",J128,0)</f>
        <v>0</v>
      </c>
      <c r="BG128" s="194">
        <f>IF(N128="zákl. přenesená",J128,0)</f>
        <v>0</v>
      </c>
      <c r="BH128" s="194">
        <f>IF(N128="sníž. přenesená",J128,0)</f>
        <v>0</v>
      </c>
      <c r="BI128" s="194">
        <f>IF(N128="nulová",J128,0)</f>
        <v>0</v>
      </c>
      <c r="BJ128" s="14" t="s">
        <v>79</v>
      </c>
      <c r="BK128" s="194">
        <f>ROUND(I128*H128,2)</f>
        <v>0</v>
      </c>
      <c r="BL128" s="14" t="s">
        <v>312</v>
      </c>
      <c r="BM128" s="193" t="s">
        <v>457</v>
      </c>
    </row>
    <row r="129" s="2" customFormat="1">
      <c r="A129" s="35"/>
      <c r="B129" s="36"/>
      <c r="C129" s="37"/>
      <c r="D129" s="195" t="s">
        <v>148</v>
      </c>
      <c r="E129" s="37"/>
      <c r="F129" s="196" t="s">
        <v>357</v>
      </c>
      <c r="G129" s="37"/>
      <c r="H129" s="37"/>
      <c r="I129" s="197"/>
      <c r="J129" s="37"/>
      <c r="K129" s="37"/>
      <c r="L129" s="41"/>
      <c r="M129" s="198"/>
      <c r="N129" s="199"/>
      <c r="O129" s="81"/>
      <c r="P129" s="81"/>
      <c r="Q129" s="81"/>
      <c r="R129" s="81"/>
      <c r="S129" s="81"/>
      <c r="T129" s="82"/>
      <c r="U129" s="35"/>
      <c r="V129" s="35"/>
      <c r="W129" s="35"/>
      <c r="X129" s="35"/>
      <c r="Y129" s="35"/>
      <c r="Z129" s="35"/>
      <c r="AA129" s="35"/>
      <c r="AB129" s="35"/>
      <c r="AC129" s="35"/>
      <c r="AD129" s="35"/>
      <c r="AE129" s="35"/>
      <c r="AT129" s="14" t="s">
        <v>148</v>
      </c>
      <c r="AU129" s="14" t="s">
        <v>72</v>
      </c>
    </row>
    <row r="130" s="2" customFormat="1">
      <c r="A130" s="35"/>
      <c r="B130" s="36"/>
      <c r="C130" s="37"/>
      <c r="D130" s="195" t="s">
        <v>260</v>
      </c>
      <c r="E130" s="37"/>
      <c r="F130" s="232" t="s">
        <v>345</v>
      </c>
      <c r="G130" s="37"/>
      <c r="H130" s="37"/>
      <c r="I130" s="197"/>
      <c r="J130" s="37"/>
      <c r="K130" s="37"/>
      <c r="L130" s="41"/>
      <c r="M130" s="198"/>
      <c r="N130" s="199"/>
      <c r="O130" s="81"/>
      <c r="P130" s="81"/>
      <c r="Q130" s="81"/>
      <c r="R130" s="81"/>
      <c r="S130" s="81"/>
      <c r="T130" s="82"/>
      <c r="U130" s="35"/>
      <c r="V130" s="35"/>
      <c r="W130" s="35"/>
      <c r="X130" s="35"/>
      <c r="Y130" s="35"/>
      <c r="Z130" s="35"/>
      <c r="AA130" s="35"/>
      <c r="AB130" s="35"/>
      <c r="AC130" s="35"/>
      <c r="AD130" s="35"/>
      <c r="AE130" s="35"/>
      <c r="AT130" s="14" t="s">
        <v>260</v>
      </c>
      <c r="AU130" s="14" t="s">
        <v>72</v>
      </c>
    </row>
    <row r="131" s="10" customFormat="1">
      <c r="A131" s="10"/>
      <c r="B131" s="200"/>
      <c r="C131" s="201"/>
      <c r="D131" s="195" t="s">
        <v>150</v>
      </c>
      <c r="E131" s="202" t="s">
        <v>19</v>
      </c>
      <c r="F131" s="203" t="s">
        <v>458</v>
      </c>
      <c r="G131" s="201"/>
      <c r="H131" s="204">
        <v>269.51400000000001</v>
      </c>
      <c r="I131" s="205"/>
      <c r="J131" s="201"/>
      <c r="K131" s="201"/>
      <c r="L131" s="206"/>
      <c r="M131" s="207"/>
      <c r="N131" s="208"/>
      <c r="O131" s="208"/>
      <c r="P131" s="208"/>
      <c r="Q131" s="208"/>
      <c r="R131" s="208"/>
      <c r="S131" s="208"/>
      <c r="T131" s="209"/>
      <c r="U131" s="10"/>
      <c r="V131" s="10"/>
      <c r="W131" s="10"/>
      <c r="X131" s="10"/>
      <c r="Y131" s="10"/>
      <c r="Z131" s="10"/>
      <c r="AA131" s="10"/>
      <c r="AB131" s="10"/>
      <c r="AC131" s="10"/>
      <c r="AD131" s="10"/>
      <c r="AE131" s="10"/>
      <c r="AT131" s="210" t="s">
        <v>150</v>
      </c>
      <c r="AU131" s="210" t="s">
        <v>72</v>
      </c>
      <c r="AV131" s="10" t="s">
        <v>81</v>
      </c>
      <c r="AW131" s="10" t="s">
        <v>33</v>
      </c>
      <c r="AX131" s="10" t="s">
        <v>79</v>
      </c>
      <c r="AY131" s="210" t="s">
        <v>146</v>
      </c>
    </row>
    <row r="132" s="2" customFormat="1" ht="24.15" customHeight="1">
      <c r="A132" s="35"/>
      <c r="B132" s="36"/>
      <c r="C132" s="182" t="s">
        <v>8</v>
      </c>
      <c r="D132" s="182" t="s">
        <v>140</v>
      </c>
      <c r="E132" s="183" t="s">
        <v>360</v>
      </c>
      <c r="F132" s="184" t="s">
        <v>361</v>
      </c>
      <c r="G132" s="185" t="s">
        <v>207</v>
      </c>
      <c r="H132" s="186">
        <v>2</v>
      </c>
      <c r="I132" s="187"/>
      <c r="J132" s="188">
        <f>ROUND(I132*H132,2)</f>
        <v>0</v>
      </c>
      <c r="K132" s="184" t="s">
        <v>144</v>
      </c>
      <c r="L132" s="41"/>
      <c r="M132" s="189" t="s">
        <v>19</v>
      </c>
      <c r="N132" s="190" t="s">
        <v>43</v>
      </c>
      <c r="O132" s="81"/>
      <c r="P132" s="191">
        <f>O132*H132</f>
        <v>0</v>
      </c>
      <c r="Q132" s="191">
        <v>0</v>
      </c>
      <c r="R132" s="191">
        <f>Q132*H132</f>
        <v>0</v>
      </c>
      <c r="S132" s="191">
        <v>0</v>
      </c>
      <c r="T132" s="192">
        <f>S132*H132</f>
        <v>0</v>
      </c>
      <c r="U132" s="35"/>
      <c r="V132" s="35"/>
      <c r="W132" s="35"/>
      <c r="X132" s="35"/>
      <c r="Y132" s="35"/>
      <c r="Z132" s="35"/>
      <c r="AA132" s="35"/>
      <c r="AB132" s="35"/>
      <c r="AC132" s="35"/>
      <c r="AD132" s="35"/>
      <c r="AE132" s="35"/>
      <c r="AR132" s="193" t="s">
        <v>312</v>
      </c>
      <c r="AT132" s="193" t="s">
        <v>140</v>
      </c>
      <c r="AU132" s="193" t="s">
        <v>72</v>
      </c>
      <c r="AY132" s="14" t="s">
        <v>146</v>
      </c>
      <c r="BE132" s="194">
        <f>IF(N132="základní",J132,0)</f>
        <v>0</v>
      </c>
      <c r="BF132" s="194">
        <f>IF(N132="snížená",J132,0)</f>
        <v>0</v>
      </c>
      <c r="BG132" s="194">
        <f>IF(N132="zákl. přenesená",J132,0)</f>
        <v>0</v>
      </c>
      <c r="BH132" s="194">
        <f>IF(N132="sníž. přenesená",J132,0)</f>
        <v>0</v>
      </c>
      <c r="BI132" s="194">
        <f>IF(N132="nulová",J132,0)</f>
        <v>0</v>
      </c>
      <c r="BJ132" s="14" t="s">
        <v>79</v>
      </c>
      <c r="BK132" s="194">
        <f>ROUND(I132*H132,2)</f>
        <v>0</v>
      </c>
      <c r="BL132" s="14" t="s">
        <v>312</v>
      </c>
      <c r="BM132" s="193" t="s">
        <v>459</v>
      </c>
    </row>
    <row r="133" s="2" customFormat="1">
      <c r="A133" s="35"/>
      <c r="B133" s="36"/>
      <c r="C133" s="37"/>
      <c r="D133" s="195" t="s">
        <v>148</v>
      </c>
      <c r="E133" s="37"/>
      <c r="F133" s="196" t="s">
        <v>363</v>
      </c>
      <c r="G133" s="37"/>
      <c r="H133" s="37"/>
      <c r="I133" s="197"/>
      <c r="J133" s="37"/>
      <c r="K133" s="37"/>
      <c r="L133" s="41"/>
      <c r="M133" s="198"/>
      <c r="N133" s="199"/>
      <c r="O133" s="81"/>
      <c r="P133" s="81"/>
      <c r="Q133" s="81"/>
      <c r="R133" s="81"/>
      <c r="S133" s="81"/>
      <c r="T133" s="82"/>
      <c r="U133" s="35"/>
      <c r="V133" s="35"/>
      <c r="W133" s="35"/>
      <c r="X133" s="35"/>
      <c r="Y133" s="35"/>
      <c r="Z133" s="35"/>
      <c r="AA133" s="35"/>
      <c r="AB133" s="35"/>
      <c r="AC133" s="35"/>
      <c r="AD133" s="35"/>
      <c r="AE133" s="35"/>
      <c r="AT133" s="14" t="s">
        <v>148</v>
      </c>
      <c r="AU133" s="14" t="s">
        <v>72</v>
      </c>
    </row>
    <row r="134" s="2" customFormat="1">
      <c r="A134" s="35"/>
      <c r="B134" s="36"/>
      <c r="C134" s="37"/>
      <c r="D134" s="195" t="s">
        <v>260</v>
      </c>
      <c r="E134" s="37"/>
      <c r="F134" s="232" t="s">
        <v>364</v>
      </c>
      <c r="G134" s="37"/>
      <c r="H134" s="37"/>
      <c r="I134" s="197"/>
      <c r="J134" s="37"/>
      <c r="K134" s="37"/>
      <c r="L134" s="41"/>
      <c r="M134" s="198"/>
      <c r="N134" s="199"/>
      <c r="O134" s="81"/>
      <c r="P134" s="81"/>
      <c r="Q134" s="81"/>
      <c r="R134" s="81"/>
      <c r="S134" s="81"/>
      <c r="T134" s="82"/>
      <c r="U134" s="35"/>
      <c r="V134" s="35"/>
      <c r="W134" s="35"/>
      <c r="X134" s="35"/>
      <c r="Y134" s="35"/>
      <c r="Z134" s="35"/>
      <c r="AA134" s="35"/>
      <c r="AB134" s="35"/>
      <c r="AC134" s="35"/>
      <c r="AD134" s="35"/>
      <c r="AE134" s="35"/>
      <c r="AT134" s="14" t="s">
        <v>260</v>
      </c>
      <c r="AU134" s="14" t="s">
        <v>72</v>
      </c>
    </row>
    <row r="135" s="2" customFormat="1" ht="16.5" customHeight="1">
      <c r="A135" s="35"/>
      <c r="B135" s="36"/>
      <c r="C135" s="182" t="s">
        <v>233</v>
      </c>
      <c r="D135" s="182" t="s">
        <v>140</v>
      </c>
      <c r="E135" s="183" t="s">
        <v>366</v>
      </c>
      <c r="F135" s="184" t="s">
        <v>367</v>
      </c>
      <c r="G135" s="185" t="s">
        <v>368</v>
      </c>
      <c r="H135" s="186">
        <v>4</v>
      </c>
      <c r="I135" s="187"/>
      <c r="J135" s="188">
        <f>ROUND(I135*H135,2)</f>
        <v>0</v>
      </c>
      <c r="K135" s="184" t="s">
        <v>144</v>
      </c>
      <c r="L135" s="41"/>
      <c r="M135" s="189" t="s">
        <v>19</v>
      </c>
      <c r="N135" s="190" t="s">
        <v>43</v>
      </c>
      <c r="O135" s="81"/>
      <c r="P135" s="191">
        <f>O135*H135</f>
        <v>0</v>
      </c>
      <c r="Q135" s="191">
        <v>0</v>
      </c>
      <c r="R135" s="191">
        <f>Q135*H135</f>
        <v>0</v>
      </c>
      <c r="S135" s="191">
        <v>0</v>
      </c>
      <c r="T135" s="192">
        <f>S135*H135</f>
        <v>0</v>
      </c>
      <c r="U135" s="35"/>
      <c r="V135" s="35"/>
      <c r="W135" s="35"/>
      <c r="X135" s="35"/>
      <c r="Y135" s="35"/>
      <c r="Z135" s="35"/>
      <c r="AA135" s="35"/>
      <c r="AB135" s="35"/>
      <c r="AC135" s="35"/>
      <c r="AD135" s="35"/>
      <c r="AE135" s="35"/>
      <c r="AR135" s="193" t="s">
        <v>369</v>
      </c>
      <c r="AT135" s="193" t="s">
        <v>140</v>
      </c>
      <c r="AU135" s="193" t="s">
        <v>72</v>
      </c>
      <c r="AY135" s="14" t="s">
        <v>146</v>
      </c>
      <c r="BE135" s="194">
        <f>IF(N135="základní",J135,0)</f>
        <v>0</v>
      </c>
      <c r="BF135" s="194">
        <f>IF(N135="snížená",J135,0)</f>
        <v>0</v>
      </c>
      <c r="BG135" s="194">
        <f>IF(N135="zákl. přenesená",J135,0)</f>
        <v>0</v>
      </c>
      <c r="BH135" s="194">
        <f>IF(N135="sníž. přenesená",J135,0)</f>
        <v>0</v>
      </c>
      <c r="BI135" s="194">
        <f>IF(N135="nulová",J135,0)</f>
        <v>0</v>
      </c>
      <c r="BJ135" s="14" t="s">
        <v>79</v>
      </c>
      <c r="BK135" s="194">
        <f>ROUND(I135*H135,2)</f>
        <v>0</v>
      </c>
      <c r="BL135" s="14" t="s">
        <v>369</v>
      </c>
      <c r="BM135" s="193" t="s">
        <v>460</v>
      </c>
    </row>
    <row r="136" s="2" customFormat="1">
      <c r="A136" s="35"/>
      <c r="B136" s="36"/>
      <c r="C136" s="37"/>
      <c r="D136" s="195" t="s">
        <v>148</v>
      </c>
      <c r="E136" s="37"/>
      <c r="F136" s="196" t="s">
        <v>367</v>
      </c>
      <c r="G136" s="37"/>
      <c r="H136" s="37"/>
      <c r="I136" s="197"/>
      <c r="J136" s="37"/>
      <c r="K136" s="37"/>
      <c r="L136" s="41"/>
      <c r="M136" s="198"/>
      <c r="N136" s="199"/>
      <c r="O136" s="81"/>
      <c r="P136" s="81"/>
      <c r="Q136" s="81"/>
      <c r="R136" s="81"/>
      <c r="S136" s="81"/>
      <c r="T136" s="82"/>
      <c r="U136" s="35"/>
      <c r="V136" s="35"/>
      <c r="W136" s="35"/>
      <c r="X136" s="35"/>
      <c r="Y136" s="35"/>
      <c r="Z136" s="35"/>
      <c r="AA136" s="35"/>
      <c r="AB136" s="35"/>
      <c r="AC136" s="35"/>
      <c r="AD136" s="35"/>
      <c r="AE136" s="35"/>
      <c r="AT136" s="14" t="s">
        <v>148</v>
      </c>
      <c r="AU136" s="14" t="s">
        <v>72</v>
      </c>
    </row>
    <row r="137" s="2" customFormat="1" ht="16.5" customHeight="1">
      <c r="A137" s="35"/>
      <c r="B137" s="36"/>
      <c r="C137" s="182" t="s">
        <v>238</v>
      </c>
      <c r="D137" s="182" t="s">
        <v>140</v>
      </c>
      <c r="E137" s="183" t="s">
        <v>372</v>
      </c>
      <c r="F137" s="184" t="s">
        <v>373</v>
      </c>
      <c r="G137" s="185" t="s">
        <v>207</v>
      </c>
      <c r="H137" s="186">
        <v>14</v>
      </c>
      <c r="I137" s="187"/>
      <c r="J137" s="188">
        <f>ROUND(I137*H137,2)</f>
        <v>0</v>
      </c>
      <c r="K137" s="184" t="s">
        <v>144</v>
      </c>
      <c r="L137" s="41"/>
      <c r="M137" s="189" t="s">
        <v>19</v>
      </c>
      <c r="N137" s="190" t="s">
        <v>43</v>
      </c>
      <c r="O137" s="81"/>
      <c r="P137" s="191">
        <f>O137*H137</f>
        <v>0</v>
      </c>
      <c r="Q137" s="191">
        <v>0</v>
      </c>
      <c r="R137" s="191">
        <f>Q137*H137</f>
        <v>0</v>
      </c>
      <c r="S137" s="191">
        <v>0</v>
      </c>
      <c r="T137" s="192">
        <f>S137*H137</f>
        <v>0</v>
      </c>
      <c r="U137" s="35"/>
      <c r="V137" s="35"/>
      <c r="W137" s="35"/>
      <c r="X137" s="35"/>
      <c r="Y137" s="35"/>
      <c r="Z137" s="35"/>
      <c r="AA137" s="35"/>
      <c r="AB137" s="35"/>
      <c r="AC137" s="35"/>
      <c r="AD137" s="35"/>
      <c r="AE137" s="35"/>
      <c r="AR137" s="193" t="s">
        <v>369</v>
      </c>
      <c r="AT137" s="193" t="s">
        <v>140</v>
      </c>
      <c r="AU137" s="193" t="s">
        <v>72</v>
      </c>
      <c r="AY137" s="14" t="s">
        <v>146</v>
      </c>
      <c r="BE137" s="194">
        <f>IF(N137="základní",J137,0)</f>
        <v>0</v>
      </c>
      <c r="BF137" s="194">
        <f>IF(N137="snížená",J137,0)</f>
        <v>0</v>
      </c>
      <c r="BG137" s="194">
        <f>IF(N137="zákl. přenesená",J137,0)</f>
        <v>0</v>
      </c>
      <c r="BH137" s="194">
        <f>IF(N137="sníž. přenesená",J137,0)</f>
        <v>0</v>
      </c>
      <c r="BI137" s="194">
        <f>IF(N137="nulová",J137,0)</f>
        <v>0</v>
      </c>
      <c r="BJ137" s="14" t="s">
        <v>79</v>
      </c>
      <c r="BK137" s="194">
        <f>ROUND(I137*H137,2)</f>
        <v>0</v>
      </c>
      <c r="BL137" s="14" t="s">
        <v>369</v>
      </c>
      <c r="BM137" s="193" t="s">
        <v>461</v>
      </c>
    </row>
    <row r="138" s="2" customFormat="1">
      <c r="A138" s="35"/>
      <c r="B138" s="36"/>
      <c r="C138" s="37"/>
      <c r="D138" s="195" t="s">
        <v>148</v>
      </c>
      <c r="E138" s="37"/>
      <c r="F138" s="196" t="s">
        <v>373</v>
      </c>
      <c r="G138" s="37"/>
      <c r="H138" s="37"/>
      <c r="I138" s="197"/>
      <c r="J138" s="37"/>
      <c r="K138" s="37"/>
      <c r="L138" s="41"/>
      <c r="M138" s="198"/>
      <c r="N138" s="199"/>
      <c r="O138" s="81"/>
      <c r="P138" s="81"/>
      <c r="Q138" s="81"/>
      <c r="R138" s="81"/>
      <c r="S138" s="81"/>
      <c r="T138" s="82"/>
      <c r="U138" s="35"/>
      <c r="V138" s="35"/>
      <c r="W138" s="35"/>
      <c r="X138" s="35"/>
      <c r="Y138" s="35"/>
      <c r="Z138" s="35"/>
      <c r="AA138" s="35"/>
      <c r="AB138" s="35"/>
      <c r="AC138" s="35"/>
      <c r="AD138" s="35"/>
      <c r="AE138" s="35"/>
      <c r="AT138" s="14" t="s">
        <v>148</v>
      </c>
      <c r="AU138" s="14" t="s">
        <v>72</v>
      </c>
    </row>
    <row r="139" s="10" customFormat="1">
      <c r="A139" s="10"/>
      <c r="B139" s="200"/>
      <c r="C139" s="201"/>
      <c r="D139" s="195" t="s">
        <v>150</v>
      </c>
      <c r="E139" s="202" t="s">
        <v>19</v>
      </c>
      <c r="F139" s="203" t="s">
        <v>462</v>
      </c>
      <c r="G139" s="201"/>
      <c r="H139" s="204">
        <v>14</v>
      </c>
      <c r="I139" s="205"/>
      <c r="J139" s="201"/>
      <c r="K139" s="201"/>
      <c r="L139" s="206"/>
      <c r="M139" s="207"/>
      <c r="N139" s="208"/>
      <c r="O139" s="208"/>
      <c r="P139" s="208"/>
      <c r="Q139" s="208"/>
      <c r="R139" s="208"/>
      <c r="S139" s="208"/>
      <c r="T139" s="209"/>
      <c r="U139" s="10"/>
      <c r="V139" s="10"/>
      <c r="W139" s="10"/>
      <c r="X139" s="10"/>
      <c r="Y139" s="10"/>
      <c r="Z139" s="10"/>
      <c r="AA139" s="10"/>
      <c r="AB139" s="10"/>
      <c r="AC139" s="10"/>
      <c r="AD139" s="10"/>
      <c r="AE139" s="10"/>
      <c r="AT139" s="210" t="s">
        <v>150</v>
      </c>
      <c r="AU139" s="210" t="s">
        <v>72</v>
      </c>
      <c r="AV139" s="10" t="s">
        <v>81</v>
      </c>
      <c r="AW139" s="10" t="s">
        <v>33</v>
      </c>
      <c r="AX139" s="10" t="s">
        <v>79</v>
      </c>
      <c r="AY139" s="210" t="s">
        <v>146</v>
      </c>
    </row>
    <row r="140" s="2" customFormat="1" ht="24.15" customHeight="1">
      <c r="A140" s="35"/>
      <c r="B140" s="36"/>
      <c r="C140" s="182" t="s">
        <v>243</v>
      </c>
      <c r="D140" s="182" t="s">
        <v>140</v>
      </c>
      <c r="E140" s="183" t="s">
        <v>377</v>
      </c>
      <c r="F140" s="184" t="s">
        <v>378</v>
      </c>
      <c r="G140" s="185" t="s">
        <v>207</v>
      </c>
      <c r="H140" s="186">
        <v>14</v>
      </c>
      <c r="I140" s="187"/>
      <c r="J140" s="188">
        <f>ROUND(I140*H140,2)</f>
        <v>0</v>
      </c>
      <c r="K140" s="184" t="s">
        <v>144</v>
      </c>
      <c r="L140" s="41"/>
      <c r="M140" s="189" t="s">
        <v>19</v>
      </c>
      <c r="N140" s="190" t="s">
        <v>43</v>
      </c>
      <c r="O140" s="81"/>
      <c r="P140" s="191">
        <f>O140*H140</f>
        <v>0</v>
      </c>
      <c r="Q140" s="191">
        <v>0</v>
      </c>
      <c r="R140" s="191">
        <f>Q140*H140</f>
        <v>0</v>
      </c>
      <c r="S140" s="191">
        <v>0</v>
      </c>
      <c r="T140" s="192">
        <f>S140*H140</f>
        <v>0</v>
      </c>
      <c r="U140" s="35"/>
      <c r="V140" s="35"/>
      <c r="W140" s="35"/>
      <c r="X140" s="35"/>
      <c r="Y140" s="35"/>
      <c r="Z140" s="35"/>
      <c r="AA140" s="35"/>
      <c r="AB140" s="35"/>
      <c r="AC140" s="35"/>
      <c r="AD140" s="35"/>
      <c r="AE140" s="35"/>
      <c r="AR140" s="193" t="s">
        <v>369</v>
      </c>
      <c r="AT140" s="193" t="s">
        <v>140</v>
      </c>
      <c r="AU140" s="193" t="s">
        <v>72</v>
      </c>
      <c r="AY140" s="14" t="s">
        <v>146</v>
      </c>
      <c r="BE140" s="194">
        <f>IF(N140="základní",J140,0)</f>
        <v>0</v>
      </c>
      <c r="BF140" s="194">
        <f>IF(N140="snížená",J140,0)</f>
        <v>0</v>
      </c>
      <c r="BG140" s="194">
        <f>IF(N140="zákl. přenesená",J140,0)</f>
        <v>0</v>
      </c>
      <c r="BH140" s="194">
        <f>IF(N140="sníž. přenesená",J140,0)</f>
        <v>0</v>
      </c>
      <c r="BI140" s="194">
        <f>IF(N140="nulová",J140,0)</f>
        <v>0</v>
      </c>
      <c r="BJ140" s="14" t="s">
        <v>79</v>
      </c>
      <c r="BK140" s="194">
        <f>ROUND(I140*H140,2)</f>
        <v>0</v>
      </c>
      <c r="BL140" s="14" t="s">
        <v>369</v>
      </c>
      <c r="BM140" s="193" t="s">
        <v>463</v>
      </c>
    </row>
    <row r="141" s="2" customFormat="1">
      <c r="A141" s="35"/>
      <c r="B141" s="36"/>
      <c r="C141" s="37"/>
      <c r="D141" s="195" t="s">
        <v>148</v>
      </c>
      <c r="E141" s="37"/>
      <c r="F141" s="196" t="s">
        <v>380</v>
      </c>
      <c r="G141" s="37"/>
      <c r="H141" s="37"/>
      <c r="I141" s="197"/>
      <c r="J141" s="37"/>
      <c r="K141" s="37"/>
      <c r="L141" s="41"/>
      <c r="M141" s="198"/>
      <c r="N141" s="199"/>
      <c r="O141" s="81"/>
      <c r="P141" s="81"/>
      <c r="Q141" s="81"/>
      <c r="R141" s="81"/>
      <c r="S141" s="81"/>
      <c r="T141" s="82"/>
      <c r="U141" s="35"/>
      <c r="V141" s="35"/>
      <c r="W141" s="35"/>
      <c r="X141" s="35"/>
      <c r="Y141" s="35"/>
      <c r="Z141" s="35"/>
      <c r="AA141" s="35"/>
      <c r="AB141" s="35"/>
      <c r="AC141" s="35"/>
      <c r="AD141" s="35"/>
      <c r="AE141" s="35"/>
      <c r="AT141" s="14" t="s">
        <v>148</v>
      </c>
      <c r="AU141" s="14" t="s">
        <v>72</v>
      </c>
    </row>
    <row r="142" s="10" customFormat="1">
      <c r="A142" s="10"/>
      <c r="B142" s="200"/>
      <c r="C142" s="201"/>
      <c r="D142" s="195" t="s">
        <v>150</v>
      </c>
      <c r="E142" s="202" t="s">
        <v>19</v>
      </c>
      <c r="F142" s="203" t="s">
        <v>462</v>
      </c>
      <c r="G142" s="201"/>
      <c r="H142" s="204">
        <v>14</v>
      </c>
      <c r="I142" s="205"/>
      <c r="J142" s="201"/>
      <c r="K142" s="201"/>
      <c r="L142" s="206"/>
      <c r="M142" s="207"/>
      <c r="N142" s="208"/>
      <c r="O142" s="208"/>
      <c r="P142" s="208"/>
      <c r="Q142" s="208"/>
      <c r="R142" s="208"/>
      <c r="S142" s="208"/>
      <c r="T142" s="209"/>
      <c r="U142" s="10"/>
      <c r="V142" s="10"/>
      <c r="W142" s="10"/>
      <c r="X142" s="10"/>
      <c r="Y142" s="10"/>
      <c r="Z142" s="10"/>
      <c r="AA142" s="10"/>
      <c r="AB142" s="10"/>
      <c r="AC142" s="10"/>
      <c r="AD142" s="10"/>
      <c r="AE142" s="10"/>
      <c r="AT142" s="210" t="s">
        <v>150</v>
      </c>
      <c r="AU142" s="210" t="s">
        <v>72</v>
      </c>
      <c r="AV142" s="10" t="s">
        <v>81</v>
      </c>
      <c r="AW142" s="10" t="s">
        <v>33</v>
      </c>
      <c r="AX142" s="10" t="s">
        <v>79</v>
      </c>
      <c r="AY142" s="210" t="s">
        <v>146</v>
      </c>
    </row>
    <row r="143" s="2" customFormat="1" ht="16.5" customHeight="1">
      <c r="A143" s="35"/>
      <c r="B143" s="36"/>
      <c r="C143" s="182" t="s">
        <v>249</v>
      </c>
      <c r="D143" s="182" t="s">
        <v>140</v>
      </c>
      <c r="E143" s="183" t="s">
        <v>382</v>
      </c>
      <c r="F143" s="184" t="s">
        <v>383</v>
      </c>
      <c r="G143" s="185" t="s">
        <v>207</v>
      </c>
      <c r="H143" s="186">
        <v>2</v>
      </c>
      <c r="I143" s="187"/>
      <c r="J143" s="188">
        <f>ROUND(I143*H143,2)</f>
        <v>0</v>
      </c>
      <c r="K143" s="184" t="s">
        <v>144</v>
      </c>
      <c r="L143" s="41"/>
      <c r="M143" s="189" t="s">
        <v>19</v>
      </c>
      <c r="N143" s="190" t="s">
        <v>43</v>
      </c>
      <c r="O143" s="81"/>
      <c r="P143" s="191">
        <f>O143*H143</f>
        <v>0</v>
      </c>
      <c r="Q143" s="191">
        <v>0</v>
      </c>
      <c r="R143" s="191">
        <f>Q143*H143</f>
        <v>0</v>
      </c>
      <c r="S143" s="191">
        <v>0</v>
      </c>
      <c r="T143" s="192">
        <f>S143*H143</f>
        <v>0</v>
      </c>
      <c r="U143" s="35"/>
      <c r="V143" s="35"/>
      <c r="W143" s="35"/>
      <c r="X143" s="35"/>
      <c r="Y143" s="35"/>
      <c r="Z143" s="35"/>
      <c r="AA143" s="35"/>
      <c r="AB143" s="35"/>
      <c r="AC143" s="35"/>
      <c r="AD143" s="35"/>
      <c r="AE143" s="35"/>
      <c r="AR143" s="193" t="s">
        <v>369</v>
      </c>
      <c r="AT143" s="193" t="s">
        <v>140</v>
      </c>
      <c r="AU143" s="193" t="s">
        <v>72</v>
      </c>
      <c r="AY143" s="14" t="s">
        <v>146</v>
      </c>
      <c r="BE143" s="194">
        <f>IF(N143="základní",J143,0)</f>
        <v>0</v>
      </c>
      <c r="BF143" s="194">
        <f>IF(N143="snížená",J143,0)</f>
        <v>0</v>
      </c>
      <c r="BG143" s="194">
        <f>IF(N143="zákl. přenesená",J143,0)</f>
        <v>0</v>
      </c>
      <c r="BH143" s="194">
        <f>IF(N143="sníž. přenesená",J143,0)</f>
        <v>0</v>
      </c>
      <c r="BI143" s="194">
        <f>IF(N143="nulová",J143,0)</f>
        <v>0</v>
      </c>
      <c r="BJ143" s="14" t="s">
        <v>79</v>
      </c>
      <c r="BK143" s="194">
        <f>ROUND(I143*H143,2)</f>
        <v>0</v>
      </c>
      <c r="BL143" s="14" t="s">
        <v>369</v>
      </c>
      <c r="BM143" s="193" t="s">
        <v>464</v>
      </c>
    </row>
    <row r="144" s="2" customFormat="1">
      <c r="A144" s="35"/>
      <c r="B144" s="36"/>
      <c r="C144" s="37"/>
      <c r="D144" s="195" t="s">
        <v>148</v>
      </c>
      <c r="E144" s="37"/>
      <c r="F144" s="196" t="s">
        <v>383</v>
      </c>
      <c r="G144" s="37"/>
      <c r="H144" s="37"/>
      <c r="I144" s="197"/>
      <c r="J144" s="37"/>
      <c r="K144" s="37"/>
      <c r="L144" s="41"/>
      <c r="M144" s="198"/>
      <c r="N144" s="199"/>
      <c r="O144" s="81"/>
      <c r="P144" s="81"/>
      <c r="Q144" s="81"/>
      <c r="R144" s="81"/>
      <c r="S144" s="81"/>
      <c r="T144" s="82"/>
      <c r="U144" s="35"/>
      <c r="V144" s="35"/>
      <c r="W144" s="35"/>
      <c r="X144" s="35"/>
      <c r="Y144" s="35"/>
      <c r="Z144" s="35"/>
      <c r="AA144" s="35"/>
      <c r="AB144" s="35"/>
      <c r="AC144" s="35"/>
      <c r="AD144" s="35"/>
      <c r="AE144" s="35"/>
      <c r="AT144" s="14" t="s">
        <v>148</v>
      </c>
      <c r="AU144" s="14" t="s">
        <v>72</v>
      </c>
    </row>
    <row r="145" s="10" customFormat="1">
      <c r="A145" s="10"/>
      <c r="B145" s="200"/>
      <c r="C145" s="201"/>
      <c r="D145" s="195" t="s">
        <v>150</v>
      </c>
      <c r="E145" s="202" t="s">
        <v>19</v>
      </c>
      <c r="F145" s="203" t="s">
        <v>465</v>
      </c>
      <c r="G145" s="201"/>
      <c r="H145" s="204">
        <v>2</v>
      </c>
      <c r="I145" s="205"/>
      <c r="J145" s="201"/>
      <c r="K145" s="201"/>
      <c r="L145" s="206"/>
      <c r="M145" s="207"/>
      <c r="N145" s="208"/>
      <c r="O145" s="208"/>
      <c r="P145" s="208"/>
      <c r="Q145" s="208"/>
      <c r="R145" s="208"/>
      <c r="S145" s="208"/>
      <c r="T145" s="209"/>
      <c r="U145" s="10"/>
      <c r="V145" s="10"/>
      <c r="W145" s="10"/>
      <c r="X145" s="10"/>
      <c r="Y145" s="10"/>
      <c r="Z145" s="10"/>
      <c r="AA145" s="10"/>
      <c r="AB145" s="10"/>
      <c r="AC145" s="10"/>
      <c r="AD145" s="10"/>
      <c r="AE145" s="10"/>
      <c r="AT145" s="210" t="s">
        <v>150</v>
      </c>
      <c r="AU145" s="210" t="s">
        <v>72</v>
      </c>
      <c r="AV145" s="10" t="s">
        <v>81</v>
      </c>
      <c r="AW145" s="10" t="s">
        <v>33</v>
      </c>
      <c r="AX145" s="10" t="s">
        <v>79</v>
      </c>
      <c r="AY145" s="210" t="s">
        <v>146</v>
      </c>
    </row>
    <row r="146" s="2" customFormat="1" ht="16.5" customHeight="1">
      <c r="A146" s="35"/>
      <c r="B146" s="36"/>
      <c r="C146" s="182" t="s">
        <v>7</v>
      </c>
      <c r="D146" s="182" t="s">
        <v>140</v>
      </c>
      <c r="E146" s="183" t="s">
        <v>386</v>
      </c>
      <c r="F146" s="184" t="s">
        <v>387</v>
      </c>
      <c r="G146" s="185" t="s">
        <v>207</v>
      </c>
      <c r="H146" s="186">
        <v>2</v>
      </c>
      <c r="I146" s="187"/>
      <c r="J146" s="188">
        <f>ROUND(I146*H146,2)</f>
        <v>0</v>
      </c>
      <c r="K146" s="184" t="s">
        <v>144</v>
      </c>
      <c r="L146" s="41"/>
      <c r="M146" s="189" t="s">
        <v>19</v>
      </c>
      <c r="N146" s="190" t="s">
        <v>43</v>
      </c>
      <c r="O146" s="81"/>
      <c r="P146" s="191">
        <f>O146*H146</f>
        <v>0</v>
      </c>
      <c r="Q146" s="191">
        <v>0</v>
      </c>
      <c r="R146" s="191">
        <f>Q146*H146</f>
        <v>0</v>
      </c>
      <c r="S146" s="191">
        <v>0</v>
      </c>
      <c r="T146" s="192">
        <f>S146*H146</f>
        <v>0</v>
      </c>
      <c r="U146" s="35"/>
      <c r="V146" s="35"/>
      <c r="W146" s="35"/>
      <c r="X146" s="35"/>
      <c r="Y146" s="35"/>
      <c r="Z146" s="35"/>
      <c r="AA146" s="35"/>
      <c r="AB146" s="35"/>
      <c r="AC146" s="35"/>
      <c r="AD146" s="35"/>
      <c r="AE146" s="35"/>
      <c r="AR146" s="193" t="s">
        <v>369</v>
      </c>
      <c r="AT146" s="193" t="s">
        <v>140</v>
      </c>
      <c r="AU146" s="193" t="s">
        <v>72</v>
      </c>
      <c r="AY146" s="14" t="s">
        <v>146</v>
      </c>
      <c r="BE146" s="194">
        <f>IF(N146="základní",J146,0)</f>
        <v>0</v>
      </c>
      <c r="BF146" s="194">
        <f>IF(N146="snížená",J146,0)</f>
        <v>0</v>
      </c>
      <c r="BG146" s="194">
        <f>IF(N146="zákl. přenesená",J146,0)</f>
        <v>0</v>
      </c>
      <c r="BH146" s="194">
        <f>IF(N146="sníž. přenesená",J146,0)</f>
        <v>0</v>
      </c>
      <c r="BI146" s="194">
        <f>IF(N146="nulová",J146,0)</f>
        <v>0</v>
      </c>
      <c r="BJ146" s="14" t="s">
        <v>79</v>
      </c>
      <c r="BK146" s="194">
        <f>ROUND(I146*H146,2)</f>
        <v>0</v>
      </c>
      <c r="BL146" s="14" t="s">
        <v>369</v>
      </c>
      <c r="BM146" s="193" t="s">
        <v>466</v>
      </c>
    </row>
    <row r="147" s="2" customFormat="1">
      <c r="A147" s="35"/>
      <c r="B147" s="36"/>
      <c r="C147" s="37"/>
      <c r="D147" s="195" t="s">
        <v>148</v>
      </c>
      <c r="E147" s="37"/>
      <c r="F147" s="196" t="s">
        <v>387</v>
      </c>
      <c r="G147" s="37"/>
      <c r="H147" s="37"/>
      <c r="I147" s="197"/>
      <c r="J147" s="37"/>
      <c r="K147" s="37"/>
      <c r="L147" s="41"/>
      <c r="M147" s="198"/>
      <c r="N147" s="199"/>
      <c r="O147" s="81"/>
      <c r="P147" s="81"/>
      <c r="Q147" s="81"/>
      <c r="R147" s="81"/>
      <c r="S147" s="81"/>
      <c r="T147" s="82"/>
      <c r="U147" s="35"/>
      <c r="V147" s="35"/>
      <c r="W147" s="35"/>
      <c r="X147" s="35"/>
      <c r="Y147" s="35"/>
      <c r="Z147" s="35"/>
      <c r="AA147" s="35"/>
      <c r="AB147" s="35"/>
      <c r="AC147" s="35"/>
      <c r="AD147" s="35"/>
      <c r="AE147" s="35"/>
      <c r="AT147" s="14" t="s">
        <v>148</v>
      </c>
      <c r="AU147" s="14" t="s">
        <v>72</v>
      </c>
    </row>
    <row r="148" s="10" customFormat="1">
      <c r="A148" s="10"/>
      <c r="B148" s="200"/>
      <c r="C148" s="201"/>
      <c r="D148" s="195" t="s">
        <v>150</v>
      </c>
      <c r="E148" s="202" t="s">
        <v>19</v>
      </c>
      <c r="F148" s="203" t="s">
        <v>465</v>
      </c>
      <c r="G148" s="201"/>
      <c r="H148" s="204">
        <v>2</v>
      </c>
      <c r="I148" s="205"/>
      <c r="J148" s="201"/>
      <c r="K148" s="201"/>
      <c r="L148" s="206"/>
      <c r="M148" s="237"/>
      <c r="N148" s="238"/>
      <c r="O148" s="238"/>
      <c r="P148" s="238"/>
      <c r="Q148" s="238"/>
      <c r="R148" s="238"/>
      <c r="S148" s="238"/>
      <c r="T148" s="239"/>
      <c r="U148" s="10"/>
      <c r="V148" s="10"/>
      <c r="W148" s="10"/>
      <c r="X148" s="10"/>
      <c r="Y148" s="10"/>
      <c r="Z148" s="10"/>
      <c r="AA148" s="10"/>
      <c r="AB148" s="10"/>
      <c r="AC148" s="10"/>
      <c r="AD148" s="10"/>
      <c r="AE148" s="10"/>
      <c r="AT148" s="210" t="s">
        <v>150</v>
      </c>
      <c r="AU148" s="210" t="s">
        <v>72</v>
      </c>
      <c r="AV148" s="10" t="s">
        <v>81</v>
      </c>
      <c r="AW148" s="10" t="s">
        <v>33</v>
      </c>
      <c r="AX148" s="10" t="s">
        <v>79</v>
      </c>
      <c r="AY148" s="210" t="s">
        <v>146</v>
      </c>
    </row>
    <row r="149" s="2" customFormat="1" ht="6.96" customHeight="1">
      <c r="A149" s="35"/>
      <c r="B149" s="56"/>
      <c r="C149" s="57"/>
      <c r="D149" s="57"/>
      <c r="E149" s="57"/>
      <c r="F149" s="57"/>
      <c r="G149" s="57"/>
      <c r="H149" s="57"/>
      <c r="I149" s="57"/>
      <c r="J149" s="57"/>
      <c r="K149" s="57"/>
      <c r="L149" s="41"/>
      <c r="M149" s="35"/>
      <c r="O149" s="35"/>
      <c r="P149" s="35"/>
      <c r="Q149" s="35"/>
      <c r="R149" s="35"/>
      <c r="S149" s="35"/>
      <c r="T149" s="35"/>
      <c r="U149" s="35"/>
      <c r="V149" s="35"/>
      <c r="W149" s="35"/>
      <c r="X149" s="35"/>
      <c r="Y149" s="35"/>
      <c r="Z149" s="35"/>
      <c r="AA149" s="35"/>
      <c r="AB149" s="35"/>
      <c r="AC149" s="35"/>
      <c r="AD149" s="35"/>
      <c r="AE149" s="35"/>
    </row>
  </sheetData>
  <sheetProtection sheet="1" autoFilter="0" formatColumns="0" formatRows="0" objects="1" scenarios="1" spinCount="100000" saltValue="T+ZdOKlaNJLuOVHxtTnrGAfQTDfif53I37NFmu/u0OlJLk3iuiAuHF1kiiFLXUgPVU+zcY7n/ozyC0644ljwRQ==" hashValue="yb3gq8H1b4oDIhTMtyUf6tMcp+zzrbursa6j7QJMfbRvtlxMwA2+jGVGWaEzOEaDfCWqRK5qOu9hvSuo0E6DBQ==" algorithmName="SHA-512" password="CC35"/>
  <autoFilter ref="C84:K14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104</v>
      </c>
    </row>
    <row r="3" s="1" customFormat="1" ht="6.96" customHeight="1">
      <c r="B3" s="135"/>
      <c r="C3" s="136"/>
      <c r="D3" s="136"/>
      <c r="E3" s="136"/>
      <c r="F3" s="136"/>
      <c r="G3" s="136"/>
      <c r="H3" s="136"/>
      <c r="I3" s="136"/>
      <c r="J3" s="136"/>
      <c r="K3" s="136"/>
      <c r="L3" s="17"/>
      <c r="AT3" s="14" t="s">
        <v>81</v>
      </c>
    </row>
    <row r="4" s="1" customFormat="1" ht="24.96" customHeight="1">
      <c r="B4" s="17"/>
      <c r="D4" s="137" t="s">
        <v>118</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Čištění kolejového lože v úseku Klatovy - Přeštice</v>
      </c>
      <c r="F7" s="139"/>
      <c r="G7" s="139"/>
      <c r="H7" s="139"/>
      <c r="L7" s="17"/>
    </row>
    <row r="8" s="1" customFormat="1" ht="12" customHeight="1">
      <c r="B8" s="17"/>
      <c r="D8" s="139" t="s">
        <v>119</v>
      </c>
      <c r="L8" s="17"/>
    </row>
    <row r="9" s="2" customFormat="1" ht="16.5" customHeight="1">
      <c r="A9" s="35"/>
      <c r="B9" s="41"/>
      <c r="C9" s="35"/>
      <c r="D9" s="35"/>
      <c r="E9" s="140" t="s">
        <v>467</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121</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468</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22. 2. 2023</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ROUND((SUM(BE85:BE150)),  2)</f>
        <v>0</v>
      </c>
      <c r="G35" s="35"/>
      <c r="H35" s="35"/>
      <c r="I35" s="154">
        <v>0.20999999999999999</v>
      </c>
      <c r="J35" s="153">
        <f>ROUND(((SUM(BE85:BE150))*I35),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ROUND((SUM(BF85:BF150)),  2)</f>
        <v>0</v>
      </c>
      <c r="G36" s="35"/>
      <c r="H36" s="35"/>
      <c r="I36" s="154">
        <v>0.14999999999999999</v>
      </c>
      <c r="J36" s="153">
        <f>ROUND(((SUM(BF85:BF150))*I36),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ROUND((SUM(BG85:BG150)),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ROUND((SUM(BH85:BH150)),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ROUND((SUM(BI85:BI150)),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123</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Čištění kolejového lože v úseku Klatovy - Přeštice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119</v>
      </c>
      <c r="D51" s="19"/>
      <c r="E51" s="19"/>
      <c r="F51" s="19"/>
      <c r="G51" s="19"/>
      <c r="H51" s="19"/>
      <c r="I51" s="19"/>
      <c r="J51" s="19"/>
      <c r="K51" s="19"/>
      <c r="L51" s="17"/>
    </row>
    <row r="52" s="2" customFormat="1" ht="16.5" customHeight="1">
      <c r="A52" s="35"/>
      <c r="B52" s="36"/>
      <c r="C52" s="37"/>
      <c r="D52" s="37"/>
      <c r="E52" s="166" t="s">
        <v>467</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121</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4.1 - Čištění KL</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Přeštice</v>
      </c>
      <c r="G56" s="37"/>
      <c r="H56" s="37"/>
      <c r="I56" s="29" t="s">
        <v>23</v>
      </c>
      <c r="J56" s="69" t="str">
        <f>IF(J14="","",J14)</f>
        <v>22. 2. 2023</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124</v>
      </c>
      <c r="D61" s="168"/>
      <c r="E61" s="168"/>
      <c r="F61" s="168"/>
      <c r="G61" s="168"/>
      <c r="H61" s="168"/>
      <c r="I61" s="168"/>
      <c r="J61" s="169" t="s">
        <v>125</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126</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Čištění kolejového lože v úseku Klatovy - Přeštice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9"/>
      <c r="J74" s="19"/>
      <c r="K74" s="19"/>
      <c r="L74" s="17"/>
    </row>
    <row r="75" s="2" customFormat="1" ht="16.5" customHeight="1">
      <c r="A75" s="35"/>
      <c r="B75" s="36"/>
      <c r="C75" s="37"/>
      <c r="D75" s="37"/>
      <c r="E75" s="166" t="s">
        <v>467</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4.1 - Čištění KL</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Přeštice</v>
      </c>
      <c r="G79" s="37"/>
      <c r="H79" s="37"/>
      <c r="I79" s="29" t="s">
        <v>23</v>
      </c>
      <c r="J79" s="69" t="str">
        <f>IF(J14="","",J14)</f>
        <v>22. 2. 2023</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128</v>
      </c>
      <c r="D84" s="174" t="s">
        <v>57</v>
      </c>
      <c r="E84" s="174" t="s">
        <v>53</v>
      </c>
      <c r="F84" s="174" t="s">
        <v>54</v>
      </c>
      <c r="G84" s="174" t="s">
        <v>129</v>
      </c>
      <c r="H84" s="174" t="s">
        <v>130</v>
      </c>
      <c r="I84" s="174" t="s">
        <v>131</v>
      </c>
      <c r="J84" s="174" t="s">
        <v>125</v>
      </c>
      <c r="K84" s="175" t="s">
        <v>132</v>
      </c>
      <c r="L84" s="176"/>
      <c r="M84" s="89" t="s">
        <v>19</v>
      </c>
      <c r="N84" s="90" t="s">
        <v>42</v>
      </c>
      <c r="O84" s="90" t="s">
        <v>133</v>
      </c>
      <c r="P84" s="90" t="s">
        <v>134</v>
      </c>
      <c r="Q84" s="90" t="s">
        <v>135</v>
      </c>
      <c r="R84" s="90" t="s">
        <v>136</v>
      </c>
      <c r="S84" s="90" t="s">
        <v>137</v>
      </c>
      <c r="T84" s="91" t="s">
        <v>138</v>
      </c>
      <c r="U84" s="171"/>
      <c r="V84" s="171"/>
      <c r="W84" s="171"/>
      <c r="X84" s="171"/>
      <c r="Y84" s="171"/>
      <c r="Z84" s="171"/>
      <c r="AA84" s="171"/>
      <c r="AB84" s="171"/>
      <c r="AC84" s="171"/>
      <c r="AD84" s="171"/>
      <c r="AE84" s="171"/>
    </row>
    <row r="85" s="2" customFormat="1" ht="22.8" customHeight="1">
      <c r="A85" s="35"/>
      <c r="B85" s="36"/>
      <c r="C85" s="96" t="s">
        <v>139</v>
      </c>
      <c r="D85" s="37"/>
      <c r="E85" s="37"/>
      <c r="F85" s="37"/>
      <c r="G85" s="37"/>
      <c r="H85" s="37"/>
      <c r="I85" s="37"/>
      <c r="J85" s="177">
        <f>BK85</f>
        <v>0</v>
      </c>
      <c r="K85" s="37"/>
      <c r="L85" s="41"/>
      <c r="M85" s="92"/>
      <c r="N85" s="178"/>
      <c r="O85" s="93"/>
      <c r="P85" s="179">
        <f>SUM(P86:P150)</f>
        <v>0</v>
      </c>
      <c r="Q85" s="93"/>
      <c r="R85" s="179">
        <f>SUM(R86:R150)</f>
        <v>1135.809</v>
      </c>
      <c r="S85" s="93"/>
      <c r="T85" s="180">
        <f>SUM(T86:T150)</f>
        <v>0</v>
      </c>
      <c r="U85" s="35"/>
      <c r="V85" s="35"/>
      <c r="W85" s="35"/>
      <c r="X85" s="35"/>
      <c r="Y85" s="35"/>
      <c r="Z85" s="35"/>
      <c r="AA85" s="35"/>
      <c r="AB85" s="35"/>
      <c r="AC85" s="35"/>
      <c r="AD85" s="35"/>
      <c r="AE85" s="35"/>
      <c r="AT85" s="14" t="s">
        <v>71</v>
      </c>
      <c r="AU85" s="14" t="s">
        <v>126</v>
      </c>
      <c r="BK85" s="181">
        <f>SUM(BK86:BK150)</f>
        <v>0</v>
      </c>
    </row>
    <row r="86" s="2" customFormat="1" ht="16.5" customHeight="1">
      <c r="A86" s="35"/>
      <c r="B86" s="36"/>
      <c r="C86" s="182" t="s">
        <v>79</v>
      </c>
      <c r="D86" s="182" t="s">
        <v>140</v>
      </c>
      <c r="E86" s="183" t="s">
        <v>141</v>
      </c>
      <c r="F86" s="184" t="s">
        <v>142</v>
      </c>
      <c r="G86" s="185" t="s">
        <v>143</v>
      </c>
      <c r="H86" s="186">
        <v>1675</v>
      </c>
      <c r="I86" s="187"/>
      <c r="J86" s="188">
        <f>ROUND(I86*H86,2)</f>
        <v>0</v>
      </c>
      <c r="K86" s="184" t="s">
        <v>144</v>
      </c>
      <c r="L86" s="41"/>
      <c r="M86" s="189" t="s">
        <v>19</v>
      </c>
      <c r="N86" s="190" t="s">
        <v>43</v>
      </c>
      <c r="O86" s="81"/>
      <c r="P86" s="191">
        <f>O86*H86</f>
        <v>0</v>
      </c>
      <c r="Q86" s="191">
        <v>0</v>
      </c>
      <c r="R86" s="191">
        <f>Q86*H86</f>
        <v>0</v>
      </c>
      <c r="S86" s="191">
        <v>0</v>
      </c>
      <c r="T86" s="192">
        <f>S86*H86</f>
        <v>0</v>
      </c>
      <c r="U86" s="35"/>
      <c r="V86" s="35"/>
      <c r="W86" s="35"/>
      <c r="X86" s="35"/>
      <c r="Y86" s="35"/>
      <c r="Z86" s="35"/>
      <c r="AA86" s="35"/>
      <c r="AB86" s="35"/>
      <c r="AC86" s="35"/>
      <c r="AD86" s="35"/>
      <c r="AE86" s="35"/>
      <c r="AR86" s="193" t="s">
        <v>145</v>
      </c>
      <c r="AT86" s="193" t="s">
        <v>140</v>
      </c>
      <c r="AU86" s="193" t="s">
        <v>72</v>
      </c>
      <c r="AY86" s="14" t="s">
        <v>146</v>
      </c>
      <c r="BE86" s="194">
        <f>IF(N86="základní",J86,0)</f>
        <v>0</v>
      </c>
      <c r="BF86" s="194">
        <f>IF(N86="snížená",J86,0)</f>
        <v>0</v>
      </c>
      <c r="BG86" s="194">
        <f>IF(N86="zákl. přenesená",J86,0)</f>
        <v>0</v>
      </c>
      <c r="BH86" s="194">
        <f>IF(N86="sníž. přenesená",J86,0)</f>
        <v>0</v>
      </c>
      <c r="BI86" s="194">
        <f>IF(N86="nulová",J86,0)</f>
        <v>0</v>
      </c>
      <c r="BJ86" s="14" t="s">
        <v>79</v>
      </c>
      <c r="BK86" s="194">
        <f>ROUND(I86*H86,2)</f>
        <v>0</v>
      </c>
      <c r="BL86" s="14" t="s">
        <v>145</v>
      </c>
      <c r="BM86" s="193" t="s">
        <v>469</v>
      </c>
    </row>
    <row r="87" s="2" customFormat="1">
      <c r="A87" s="35"/>
      <c r="B87" s="36"/>
      <c r="C87" s="37"/>
      <c r="D87" s="195" t="s">
        <v>148</v>
      </c>
      <c r="E87" s="37"/>
      <c r="F87" s="196" t="s">
        <v>149</v>
      </c>
      <c r="G87" s="37"/>
      <c r="H87" s="37"/>
      <c r="I87" s="197"/>
      <c r="J87" s="37"/>
      <c r="K87" s="37"/>
      <c r="L87" s="41"/>
      <c r="M87" s="198"/>
      <c r="N87" s="199"/>
      <c r="O87" s="81"/>
      <c r="P87" s="81"/>
      <c r="Q87" s="81"/>
      <c r="R87" s="81"/>
      <c r="S87" s="81"/>
      <c r="T87" s="82"/>
      <c r="U87" s="35"/>
      <c r="V87" s="35"/>
      <c r="W87" s="35"/>
      <c r="X87" s="35"/>
      <c r="Y87" s="35"/>
      <c r="Z87" s="35"/>
      <c r="AA87" s="35"/>
      <c r="AB87" s="35"/>
      <c r="AC87" s="35"/>
      <c r="AD87" s="35"/>
      <c r="AE87" s="35"/>
      <c r="AT87" s="14" t="s">
        <v>148</v>
      </c>
      <c r="AU87" s="14" t="s">
        <v>72</v>
      </c>
    </row>
    <row r="88" s="10" customFormat="1">
      <c r="A88" s="10"/>
      <c r="B88" s="200"/>
      <c r="C88" s="201"/>
      <c r="D88" s="195" t="s">
        <v>150</v>
      </c>
      <c r="E88" s="202" t="s">
        <v>19</v>
      </c>
      <c r="F88" s="203" t="s">
        <v>470</v>
      </c>
      <c r="G88" s="201"/>
      <c r="H88" s="204">
        <v>910</v>
      </c>
      <c r="I88" s="205"/>
      <c r="J88" s="201"/>
      <c r="K88" s="201"/>
      <c r="L88" s="206"/>
      <c r="M88" s="207"/>
      <c r="N88" s="208"/>
      <c r="O88" s="208"/>
      <c r="P88" s="208"/>
      <c r="Q88" s="208"/>
      <c r="R88" s="208"/>
      <c r="S88" s="208"/>
      <c r="T88" s="209"/>
      <c r="U88" s="10"/>
      <c r="V88" s="10"/>
      <c r="W88" s="10"/>
      <c r="X88" s="10"/>
      <c r="Y88" s="10"/>
      <c r="Z88" s="10"/>
      <c r="AA88" s="10"/>
      <c r="AB88" s="10"/>
      <c r="AC88" s="10"/>
      <c r="AD88" s="10"/>
      <c r="AE88" s="10"/>
      <c r="AT88" s="210" t="s">
        <v>150</v>
      </c>
      <c r="AU88" s="210" t="s">
        <v>72</v>
      </c>
      <c r="AV88" s="10" t="s">
        <v>81</v>
      </c>
      <c r="AW88" s="10" t="s">
        <v>33</v>
      </c>
      <c r="AX88" s="10" t="s">
        <v>72</v>
      </c>
      <c r="AY88" s="210" t="s">
        <v>146</v>
      </c>
    </row>
    <row r="89" s="10" customFormat="1">
      <c r="A89" s="10"/>
      <c r="B89" s="200"/>
      <c r="C89" s="201"/>
      <c r="D89" s="195" t="s">
        <v>150</v>
      </c>
      <c r="E89" s="202" t="s">
        <v>19</v>
      </c>
      <c r="F89" s="203" t="s">
        <v>471</v>
      </c>
      <c r="G89" s="201"/>
      <c r="H89" s="204">
        <v>765</v>
      </c>
      <c r="I89" s="205"/>
      <c r="J89" s="201"/>
      <c r="K89" s="201"/>
      <c r="L89" s="206"/>
      <c r="M89" s="207"/>
      <c r="N89" s="208"/>
      <c r="O89" s="208"/>
      <c r="P89" s="208"/>
      <c r="Q89" s="208"/>
      <c r="R89" s="208"/>
      <c r="S89" s="208"/>
      <c r="T89" s="209"/>
      <c r="U89" s="10"/>
      <c r="V89" s="10"/>
      <c r="W89" s="10"/>
      <c r="X89" s="10"/>
      <c r="Y89" s="10"/>
      <c r="Z89" s="10"/>
      <c r="AA89" s="10"/>
      <c r="AB89" s="10"/>
      <c r="AC89" s="10"/>
      <c r="AD89" s="10"/>
      <c r="AE89" s="10"/>
      <c r="AT89" s="210" t="s">
        <v>150</v>
      </c>
      <c r="AU89" s="210" t="s">
        <v>72</v>
      </c>
      <c r="AV89" s="10" t="s">
        <v>81</v>
      </c>
      <c r="AW89" s="10" t="s">
        <v>33</v>
      </c>
      <c r="AX89" s="10" t="s">
        <v>72</v>
      </c>
      <c r="AY89" s="210" t="s">
        <v>146</v>
      </c>
    </row>
    <row r="90" s="11" customFormat="1">
      <c r="A90" s="11"/>
      <c r="B90" s="211"/>
      <c r="C90" s="212"/>
      <c r="D90" s="195" t="s">
        <v>150</v>
      </c>
      <c r="E90" s="213" t="s">
        <v>19</v>
      </c>
      <c r="F90" s="214" t="s">
        <v>153</v>
      </c>
      <c r="G90" s="212"/>
      <c r="H90" s="215">
        <v>1675</v>
      </c>
      <c r="I90" s="216"/>
      <c r="J90" s="212"/>
      <c r="K90" s="212"/>
      <c r="L90" s="217"/>
      <c r="M90" s="218"/>
      <c r="N90" s="219"/>
      <c r="O90" s="219"/>
      <c r="P90" s="219"/>
      <c r="Q90" s="219"/>
      <c r="R90" s="219"/>
      <c r="S90" s="219"/>
      <c r="T90" s="220"/>
      <c r="U90" s="11"/>
      <c r="V90" s="11"/>
      <c r="W90" s="11"/>
      <c r="X90" s="11"/>
      <c r="Y90" s="11"/>
      <c r="Z90" s="11"/>
      <c r="AA90" s="11"/>
      <c r="AB90" s="11"/>
      <c r="AC90" s="11"/>
      <c r="AD90" s="11"/>
      <c r="AE90" s="11"/>
      <c r="AT90" s="221" t="s">
        <v>150</v>
      </c>
      <c r="AU90" s="221" t="s">
        <v>72</v>
      </c>
      <c r="AV90" s="11" t="s">
        <v>145</v>
      </c>
      <c r="AW90" s="11" t="s">
        <v>33</v>
      </c>
      <c r="AX90" s="11" t="s">
        <v>79</v>
      </c>
      <c r="AY90" s="221" t="s">
        <v>146</v>
      </c>
    </row>
    <row r="91" s="2" customFormat="1" ht="16.5" customHeight="1">
      <c r="A91" s="35"/>
      <c r="B91" s="36"/>
      <c r="C91" s="182" t="s">
        <v>81</v>
      </c>
      <c r="D91" s="182" t="s">
        <v>140</v>
      </c>
      <c r="E91" s="183" t="s">
        <v>161</v>
      </c>
      <c r="F91" s="184" t="s">
        <v>162</v>
      </c>
      <c r="G91" s="185" t="s">
        <v>156</v>
      </c>
      <c r="H91" s="186">
        <v>3.5</v>
      </c>
      <c r="I91" s="187"/>
      <c r="J91" s="188">
        <f>ROUND(I91*H91,2)</f>
        <v>0</v>
      </c>
      <c r="K91" s="184" t="s">
        <v>144</v>
      </c>
      <c r="L91" s="41"/>
      <c r="M91" s="189" t="s">
        <v>19</v>
      </c>
      <c r="N91" s="190" t="s">
        <v>43</v>
      </c>
      <c r="O91" s="81"/>
      <c r="P91" s="191">
        <f>O91*H91</f>
        <v>0</v>
      </c>
      <c r="Q91" s="191">
        <v>0</v>
      </c>
      <c r="R91" s="191">
        <f>Q91*H91</f>
        <v>0</v>
      </c>
      <c r="S91" s="191">
        <v>0</v>
      </c>
      <c r="T91" s="192">
        <f>S91*H91</f>
        <v>0</v>
      </c>
      <c r="U91" s="35"/>
      <c r="V91" s="35"/>
      <c r="W91" s="35"/>
      <c r="X91" s="35"/>
      <c r="Y91" s="35"/>
      <c r="Z91" s="35"/>
      <c r="AA91" s="35"/>
      <c r="AB91" s="35"/>
      <c r="AC91" s="35"/>
      <c r="AD91" s="35"/>
      <c r="AE91" s="35"/>
      <c r="AR91" s="193" t="s">
        <v>145</v>
      </c>
      <c r="AT91" s="193" t="s">
        <v>140</v>
      </c>
      <c r="AU91" s="193" t="s">
        <v>72</v>
      </c>
      <c r="AY91" s="14" t="s">
        <v>146</v>
      </c>
      <c r="BE91" s="194">
        <f>IF(N91="základní",J91,0)</f>
        <v>0</v>
      </c>
      <c r="BF91" s="194">
        <f>IF(N91="snížená",J91,0)</f>
        <v>0</v>
      </c>
      <c r="BG91" s="194">
        <f>IF(N91="zákl. přenesená",J91,0)</f>
        <v>0</v>
      </c>
      <c r="BH91" s="194">
        <f>IF(N91="sníž. přenesená",J91,0)</f>
        <v>0</v>
      </c>
      <c r="BI91" s="194">
        <f>IF(N91="nulová",J91,0)</f>
        <v>0</v>
      </c>
      <c r="BJ91" s="14" t="s">
        <v>79</v>
      </c>
      <c r="BK91" s="194">
        <f>ROUND(I91*H91,2)</f>
        <v>0</v>
      </c>
      <c r="BL91" s="14" t="s">
        <v>145</v>
      </c>
      <c r="BM91" s="193" t="s">
        <v>472</v>
      </c>
    </row>
    <row r="92" s="2" customFormat="1">
      <c r="A92" s="35"/>
      <c r="B92" s="36"/>
      <c r="C92" s="37"/>
      <c r="D92" s="195" t="s">
        <v>148</v>
      </c>
      <c r="E92" s="37"/>
      <c r="F92" s="196" t="s">
        <v>164</v>
      </c>
      <c r="G92" s="37"/>
      <c r="H92" s="37"/>
      <c r="I92" s="197"/>
      <c r="J92" s="37"/>
      <c r="K92" s="37"/>
      <c r="L92" s="41"/>
      <c r="M92" s="198"/>
      <c r="N92" s="199"/>
      <c r="O92" s="81"/>
      <c r="P92" s="81"/>
      <c r="Q92" s="81"/>
      <c r="R92" s="81"/>
      <c r="S92" s="81"/>
      <c r="T92" s="82"/>
      <c r="U92" s="35"/>
      <c r="V92" s="35"/>
      <c r="W92" s="35"/>
      <c r="X92" s="35"/>
      <c r="Y92" s="35"/>
      <c r="Z92" s="35"/>
      <c r="AA92" s="35"/>
      <c r="AB92" s="35"/>
      <c r="AC92" s="35"/>
      <c r="AD92" s="35"/>
      <c r="AE92" s="35"/>
      <c r="AT92" s="14" t="s">
        <v>148</v>
      </c>
      <c r="AU92" s="14" t="s">
        <v>72</v>
      </c>
    </row>
    <row r="93" s="10" customFormat="1">
      <c r="A93" s="10"/>
      <c r="B93" s="200"/>
      <c r="C93" s="201"/>
      <c r="D93" s="195" t="s">
        <v>150</v>
      </c>
      <c r="E93" s="202" t="s">
        <v>19</v>
      </c>
      <c r="F93" s="203" t="s">
        <v>165</v>
      </c>
      <c r="G93" s="201"/>
      <c r="H93" s="204">
        <v>3.5</v>
      </c>
      <c r="I93" s="205"/>
      <c r="J93" s="201"/>
      <c r="K93" s="201"/>
      <c r="L93" s="206"/>
      <c r="M93" s="207"/>
      <c r="N93" s="208"/>
      <c r="O93" s="208"/>
      <c r="P93" s="208"/>
      <c r="Q93" s="208"/>
      <c r="R93" s="208"/>
      <c r="S93" s="208"/>
      <c r="T93" s="209"/>
      <c r="U93" s="10"/>
      <c r="V93" s="10"/>
      <c r="W93" s="10"/>
      <c r="X93" s="10"/>
      <c r="Y93" s="10"/>
      <c r="Z93" s="10"/>
      <c r="AA93" s="10"/>
      <c r="AB93" s="10"/>
      <c r="AC93" s="10"/>
      <c r="AD93" s="10"/>
      <c r="AE93" s="10"/>
      <c r="AT93" s="210" t="s">
        <v>150</v>
      </c>
      <c r="AU93" s="210" t="s">
        <v>72</v>
      </c>
      <c r="AV93" s="10" t="s">
        <v>81</v>
      </c>
      <c r="AW93" s="10" t="s">
        <v>33</v>
      </c>
      <c r="AX93" s="10" t="s">
        <v>79</v>
      </c>
      <c r="AY93" s="210" t="s">
        <v>146</v>
      </c>
    </row>
    <row r="94" s="2" customFormat="1" ht="16.5" customHeight="1">
      <c r="A94" s="35"/>
      <c r="B94" s="36"/>
      <c r="C94" s="182" t="s">
        <v>160</v>
      </c>
      <c r="D94" s="182" t="s">
        <v>140</v>
      </c>
      <c r="E94" s="183" t="s">
        <v>166</v>
      </c>
      <c r="F94" s="184" t="s">
        <v>167</v>
      </c>
      <c r="G94" s="185" t="s">
        <v>168</v>
      </c>
      <c r="H94" s="186">
        <v>0.88500000000000001</v>
      </c>
      <c r="I94" s="187"/>
      <c r="J94" s="188">
        <f>ROUND(I94*H94,2)</f>
        <v>0</v>
      </c>
      <c r="K94" s="184" t="s">
        <v>144</v>
      </c>
      <c r="L94" s="41"/>
      <c r="M94" s="189" t="s">
        <v>19</v>
      </c>
      <c r="N94" s="190" t="s">
        <v>43</v>
      </c>
      <c r="O94" s="81"/>
      <c r="P94" s="191">
        <f>O94*H94</f>
        <v>0</v>
      </c>
      <c r="Q94" s="191">
        <v>0</v>
      </c>
      <c r="R94" s="191">
        <f>Q94*H94</f>
        <v>0</v>
      </c>
      <c r="S94" s="191">
        <v>0</v>
      </c>
      <c r="T94" s="192">
        <f>S94*H94</f>
        <v>0</v>
      </c>
      <c r="U94" s="35"/>
      <c r="V94" s="35"/>
      <c r="W94" s="35"/>
      <c r="X94" s="35"/>
      <c r="Y94" s="35"/>
      <c r="Z94" s="35"/>
      <c r="AA94" s="35"/>
      <c r="AB94" s="35"/>
      <c r="AC94" s="35"/>
      <c r="AD94" s="35"/>
      <c r="AE94" s="35"/>
      <c r="AR94" s="193" t="s">
        <v>145</v>
      </c>
      <c r="AT94" s="193" t="s">
        <v>140</v>
      </c>
      <c r="AU94" s="193" t="s">
        <v>72</v>
      </c>
      <c r="AY94" s="14" t="s">
        <v>146</v>
      </c>
      <c r="BE94" s="194">
        <f>IF(N94="základní",J94,0)</f>
        <v>0</v>
      </c>
      <c r="BF94" s="194">
        <f>IF(N94="snížená",J94,0)</f>
        <v>0</v>
      </c>
      <c r="BG94" s="194">
        <f>IF(N94="zákl. přenesená",J94,0)</f>
        <v>0</v>
      </c>
      <c r="BH94" s="194">
        <f>IF(N94="sníž. přenesená",J94,0)</f>
        <v>0</v>
      </c>
      <c r="BI94" s="194">
        <f>IF(N94="nulová",J94,0)</f>
        <v>0</v>
      </c>
      <c r="BJ94" s="14" t="s">
        <v>79</v>
      </c>
      <c r="BK94" s="194">
        <f>ROUND(I94*H94,2)</f>
        <v>0</v>
      </c>
      <c r="BL94" s="14" t="s">
        <v>145</v>
      </c>
      <c r="BM94" s="193" t="s">
        <v>473</v>
      </c>
    </row>
    <row r="95" s="2" customFormat="1">
      <c r="A95" s="35"/>
      <c r="B95" s="36"/>
      <c r="C95" s="37"/>
      <c r="D95" s="195" t="s">
        <v>148</v>
      </c>
      <c r="E95" s="37"/>
      <c r="F95" s="196" t="s">
        <v>170</v>
      </c>
      <c r="G95" s="37"/>
      <c r="H95" s="37"/>
      <c r="I95" s="197"/>
      <c r="J95" s="37"/>
      <c r="K95" s="37"/>
      <c r="L95" s="41"/>
      <c r="M95" s="198"/>
      <c r="N95" s="199"/>
      <c r="O95" s="81"/>
      <c r="P95" s="81"/>
      <c r="Q95" s="81"/>
      <c r="R95" s="81"/>
      <c r="S95" s="81"/>
      <c r="T95" s="82"/>
      <c r="U95" s="35"/>
      <c r="V95" s="35"/>
      <c r="W95" s="35"/>
      <c r="X95" s="35"/>
      <c r="Y95" s="35"/>
      <c r="Z95" s="35"/>
      <c r="AA95" s="35"/>
      <c r="AB95" s="35"/>
      <c r="AC95" s="35"/>
      <c r="AD95" s="35"/>
      <c r="AE95" s="35"/>
      <c r="AT95" s="14" t="s">
        <v>148</v>
      </c>
      <c r="AU95" s="14" t="s">
        <v>72</v>
      </c>
    </row>
    <row r="96" s="2" customFormat="1" ht="16.5" customHeight="1">
      <c r="A96" s="35"/>
      <c r="B96" s="36"/>
      <c r="C96" s="182" t="s">
        <v>145</v>
      </c>
      <c r="D96" s="182" t="s">
        <v>140</v>
      </c>
      <c r="E96" s="183" t="s">
        <v>178</v>
      </c>
      <c r="F96" s="184" t="s">
        <v>179</v>
      </c>
      <c r="G96" s="185" t="s">
        <v>156</v>
      </c>
      <c r="H96" s="186">
        <v>796.5</v>
      </c>
      <c r="I96" s="187"/>
      <c r="J96" s="188">
        <f>ROUND(I96*H96,2)</f>
        <v>0</v>
      </c>
      <c r="K96" s="184" t="s">
        <v>144</v>
      </c>
      <c r="L96" s="41"/>
      <c r="M96" s="189" t="s">
        <v>19</v>
      </c>
      <c r="N96" s="190" t="s">
        <v>43</v>
      </c>
      <c r="O96" s="81"/>
      <c r="P96" s="191">
        <f>O96*H96</f>
        <v>0</v>
      </c>
      <c r="Q96" s="191">
        <v>0</v>
      </c>
      <c r="R96" s="191">
        <f>Q96*H96</f>
        <v>0</v>
      </c>
      <c r="S96" s="191">
        <v>0</v>
      </c>
      <c r="T96" s="192">
        <f>S96*H96</f>
        <v>0</v>
      </c>
      <c r="U96" s="35"/>
      <c r="V96" s="35"/>
      <c r="W96" s="35"/>
      <c r="X96" s="35"/>
      <c r="Y96" s="35"/>
      <c r="Z96" s="35"/>
      <c r="AA96" s="35"/>
      <c r="AB96" s="35"/>
      <c r="AC96" s="35"/>
      <c r="AD96" s="35"/>
      <c r="AE96" s="35"/>
      <c r="AR96" s="193" t="s">
        <v>145</v>
      </c>
      <c r="AT96" s="193" t="s">
        <v>140</v>
      </c>
      <c r="AU96" s="193" t="s">
        <v>72</v>
      </c>
      <c r="AY96" s="14" t="s">
        <v>146</v>
      </c>
      <c r="BE96" s="194">
        <f>IF(N96="základní",J96,0)</f>
        <v>0</v>
      </c>
      <c r="BF96" s="194">
        <f>IF(N96="snížená",J96,0)</f>
        <v>0</v>
      </c>
      <c r="BG96" s="194">
        <f>IF(N96="zákl. přenesená",J96,0)</f>
        <v>0</v>
      </c>
      <c r="BH96" s="194">
        <f>IF(N96="sníž. přenesená",J96,0)</f>
        <v>0</v>
      </c>
      <c r="BI96" s="194">
        <f>IF(N96="nulová",J96,0)</f>
        <v>0</v>
      </c>
      <c r="BJ96" s="14" t="s">
        <v>79</v>
      </c>
      <c r="BK96" s="194">
        <f>ROUND(I96*H96,2)</f>
        <v>0</v>
      </c>
      <c r="BL96" s="14" t="s">
        <v>145</v>
      </c>
      <c r="BM96" s="193" t="s">
        <v>474</v>
      </c>
    </row>
    <row r="97" s="2" customFormat="1">
      <c r="A97" s="35"/>
      <c r="B97" s="36"/>
      <c r="C97" s="37"/>
      <c r="D97" s="195" t="s">
        <v>148</v>
      </c>
      <c r="E97" s="37"/>
      <c r="F97" s="196" t="s">
        <v>181</v>
      </c>
      <c r="G97" s="37"/>
      <c r="H97" s="37"/>
      <c r="I97" s="197"/>
      <c r="J97" s="37"/>
      <c r="K97" s="37"/>
      <c r="L97" s="41"/>
      <c r="M97" s="198"/>
      <c r="N97" s="199"/>
      <c r="O97" s="81"/>
      <c r="P97" s="81"/>
      <c r="Q97" s="81"/>
      <c r="R97" s="81"/>
      <c r="S97" s="81"/>
      <c r="T97" s="82"/>
      <c r="U97" s="35"/>
      <c r="V97" s="35"/>
      <c r="W97" s="35"/>
      <c r="X97" s="35"/>
      <c r="Y97" s="35"/>
      <c r="Z97" s="35"/>
      <c r="AA97" s="35"/>
      <c r="AB97" s="35"/>
      <c r="AC97" s="35"/>
      <c r="AD97" s="35"/>
      <c r="AE97" s="35"/>
      <c r="AT97" s="14" t="s">
        <v>148</v>
      </c>
      <c r="AU97" s="14" t="s">
        <v>72</v>
      </c>
    </row>
    <row r="98" s="10" customFormat="1">
      <c r="A98" s="10"/>
      <c r="B98" s="200"/>
      <c r="C98" s="201"/>
      <c r="D98" s="195" t="s">
        <v>150</v>
      </c>
      <c r="E98" s="202" t="s">
        <v>19</v>
      </c>
      <c r="F98" s="203" t="s">
        <v>475</v>
      </c>
      <c r="G98" s="201"/>
      <c r="H98" s="204">
        <v>796.5</v>
      </c>
      <c r="I98" s="205"/>
      <c r="J98" s="201"/>
      <c r="K98" s="201"/>
      <c r="L98" s="206"/>
      <c r="M98" s="207"/>
      <c r="N98" s="208"/>
      <c r="O98" s="208"/>
      <c r="P98" s="208"/>
      <c r="Q98" s="208"/>
      <c r="R98" s="208"/>
      <c r="S98" s="208"/>
      <c r="T98" s="209"/>
      <c r="U98" s="10"/>
      <c r="V98" s="10"/>
      <c r="W98" s="10"/>
      <c r="X98" s="10"/>
      <c r="Y98" s="10"/>
      <c r="Z98" s="10"/>
      <c r="AA98" s="10"/>
      <c r="AB98" s="10"/>
      <c r="AC98" s="10"/>
      <c r="AD98" s="10"/>
      <c r="AE98" s="10"/>
      <c r="AT98" s="210" t="s">
        <v>150</v>
      </c>
      <c r="AU98" s="210" t="s">
        <v>72</v>
      </c>
      <c r="AV98" s="10" t="s">
        <v>81</v>
      </c>
      <c r="AW98" s="10" t="s">
        <v>33</v>
      </c>
      <c r="AX98" s="10" t="s">
        <v>79</v>
      </c>
      <c r="AY98" s="210" t="s">
        <v>146</v>
      </c>
    </row>
    <row r="99" s="2" customFormat="1" ht="16.5" customHeight="1">
      <c r="A99" s="35"/>
      <c r="B99" s="36"/>
      <c r="C99" s="222" t="s">
        <v>171</v>
      </c>
      <c r="D99" s="222" t="s">
        <v>184</v>
      </c>
      <c r="E99" s="223" t="s">
        <v>185</v>
      </c>
      <c r="F99" s="224" t="s">
        <v>186</v>
      </c>
      <c r="G99" s="225" t="s">
        <v>187</v>
      </c>
      <c r="H99" s="226">
        <v>1135.809</v>
      </c>
      <c r="I99" s="227"/>
      <c r="J99" s="228">
        <f>ROUND(I99*H99,2)</f>
        <v>0</v>
      </c>
      <c r="K99" s="224" t="s">
        <v>144</v>
      </c>
      <c r="L99" s="229"/>
      <c r="M99" s="230" t="s">
        <v>19</v>
      </c>
      <c r="N99" s="231" t="s">
        <v>43</v>
      </c>
      <c r="O99" s="81"/>
      <c r="P99" s="191">
        <f>O99*H99</f>
        <v>0</v>
      </c>
      <c r="Q99" s="191">
        <v>1</v>
      </c>
      <c r="R99" s="191">
        <f>Q99*H99</f>
        <v>1135.809</v>
      </c>
      <c r="S99" s="191">
        <v>0</v>
      </c>
      <c r="T99" s="192">
        <f>S99*H99</f>
        <v>0</v>
      </c>
      <c r="U99" s="35"/>
      <c r="V99" s="35"/>
      <c r="W99" s="35"/>
      <c r="X99" s="35"/>
      <c r="Y99" s="35"/>
      <c r="Z99" s="35"/>
      <c r="AA99" s="35"/>
      <c r="AB99" s="35"/>
      <c r="AC99" s="35"/>
      <c r="AD99" s="35"/>
      <c r="AE99" s="35"/>
      <c r="AR99" s="193" t="s">
        <v>188</v>
      </c>
      <c r="AT99" s="193" t="s">
        <v>184</v>
      </c>
      <c r="AU99" s="193" t="s">
        <v>72</v>
      </c>
      <c r="AY99" s="14" t="s">
        <v>146</v>
      </c>
      <c r="BE99" s="194">
        <f>IF(N99="základní",J99,0)</f>
        <v>0</v>
      </c>
      <c r="BF99" s="194">
        <f>IF(N99="snížená",J99,0)</f>
        <v>0</v>
      </c>
      <c r="BG99" s="194">
        <f>IF(N99="zákl. přenesená",J99,0)</f>
        <v>0</v>
      </c>
      <c r="BH99" s="194">
        <f>IF(N99="sníž. přenesená",J99,0)</f>
        <v>0</v>
      </c>
      <c r="BI99" s="194">
        <f>IF(N99="nulová",J99,0)</f>
        <v>0</v>
      </c>
      <c r="BJ99" s="14" t="s">
        <v>79</v>
      </c>
      <c r="BK99" s="194">
        <f>ROUND(I99*H99,2)</f>
        <v>0</v>
      </c>
      <c r="BL99" s="14" t="s">
        <v>188</v>
      </c>
      <c r="BM99" s="193" t="s">
        <v>476</v>
      </c>
    </row>
    <row r="100" s="2" customFormat="1">
      <c r="A100" s="35"/>
      <c r="B100" s="36"/>
      <c r="C100" s="37"/>
      <c r="D100" s="195" t="s">
        <v>148</v>
      </c>
      <c r="E100" s="37"/>
      <c r="F100" s="196" t="s">
        <v>186</v>
      </c>
      <c r="G100" s="37"/>
      <c r="H100" s="37"/>
      <c r="I100" s="197"/>
      <c r="J100" s="37"/>
      <c r="K100" s="37"/>
      <c r="L100" s="41"/>
      <c r="M100" s="198"/>
      <c r="N100" s="199"/>
      <c r="O100" s="81"/>
      <c r="P100" s="81"/>
      <c r="Q100" s="81"/>
      <c r="R100" s="81"/>
      <c r="S100" s="81"/>
      <c r="T100" s="82"/>
      <c r="U100" s="35"/>
      <c r="V100" s="35"/>
      <c r="W100" s="35"/>
      <c r="X100" s="35"/>
      <c r="Y100" s="35"/>
      <c r="Z100" s="35"/>
      <c r="AA100" s="35"/>
      <c r="AB100" s="35"/>
      <c r="AC100" s="35"/>
      <c r="AD100" s="35"/>
      <c r="AE100" s="35"/>
      <c r="AT100" s="14" t="s">
        <v>148</v>
      </c>
      <c r="AU100" s="14" t="s">
        <v>72</v>
      </c>
    </row>
    <row r="101" s="10" customFormat="1">
      <c r="A101" s="10"/>
      <c r="B101" s="200"/>
      <c r="C101" s="201"/>
      <c r="D101" s="195" t="s">
        <v>150</v>
      </c>
      <c r="E101" s="202" t="s">
        <v>19</v>
      </c>
      <c r="F101" s="203" t="s">
        <v>477</v>
      </c>
      <c r="G101" s="201"/>
      <c r="H101" s="204">
        <v>1135.809</v>
      </c>
      <c r="I101" s="205"/>
      <c r="J101" s="201"/>
      <c r="K101" s="201"/>
      <c r="L101" s="206"/>
      <c r="M101" s="207"/>
      <c r="N101" s="208"/>
      <c r="O101" s="208"/>
      <c r="P101" s="208"/>
      <c r="Q101" s="208"/>
      <c r="R101" s="208"/>
      <c r="S101" s="208"/>
      <c r="T101" s="209"/>
      <c r="U101" s="10"/>
      <c r="V101" s="10"/>
      <c r="W101" s="10"/>
      <c r="X101" s="10"/>
      <c r="Y101" s="10"/>
      <c r="Z101" s="10"/>
      <c r="AA101" s="10"/>
      <c r="AB101" s="10"/>
      <c r="AC101" s="10"/>
      <c r="AD101" s="10"/>
      <c r="AE101" s="10"/>
      <c r="AT101" s="210" t="s">
        <v>150</v>
      </c>
      <c r="AU101" s="210" t="s">
        <v>72</v>
      </c>
      <c r="AV101" s="10" t="s">
        <v>81</v>
      </c>
      <c r="AW101" s="10" t="s">
        <v>33</v>
      </c>
      <c r="AX101" s="10" t="s">
        <v>79</v>
      </c>
      <c r="AY101" s="210" t="s">
        <v>146</v>
      </c>
    </row>
    <row r="102" s="2" customFormat="1" ht="16.5" customHeight="1">
      <c r="A102" s="35"/>
      <c r="B102" s="36"/>
      <c r="C102" s="182" t="s">
        <v>177</v>
      </c>
      <c r="D102" s="182" t="s">
        <v>140</v>
      </c>
      <c r="E102" s="183" t="s">
        <v>192</v>
      </c>
      <c r="F102" s="184" t="s">
        <v>193</v>
      </c>
      <c r="G102" s="185" t="s">
        <v>156</v>
      </c>
      <c r="H102" s="186">
        <v>43</v>
      </c>
      <c r="I102" s="187"/>
      <c r="J102" s="188">
        <f>ROUND(I102*H102,2)</f>
        <v>0</v>
      </c>
      <c r="K102" s="184" t="s">
        <v>144</v>
      </c>
      <c r="L102" s="41"/>
      <c r="M102" s="189" t="s">
        <v>19</v>
      </c>
      <c r="N102" s="190" t="s">
        <v>43</v>
      </c>
      <c r="O102" s="81"/>
      <c r="P102" s="191">
        <f>O102*H102</f>
        <v>0</v>
      </c>
      <c r="Q102" s="191">
        <v>0</v>
      </c>
      <c r="R102" s="191">
        <f>Q102*H102</f>
        <v>0</v>
      </c>
      <c r="S102" s="191">
        <v>0</v>
      </c>
      <c r="T102" s="192">
        <f>S102*H102</f>
        <v>0</v>
      </c>
      <c r="U102" s="35"/>
      <c r="V102" s="35"/>
      <c r="W102" s="35"/>
      <c r="X102" s="35"/>
      <c r="Y102" s="35"/>
      <c r="Z102" s="35"/>
      <c r="AA102" s="35"/>
      <c r="AB102" s="35"/>
      <c r="AC102" s="35"/>
      <c r="AD102" s="35"/>
      <c r="AE102" s="35"/>
      <c r="AR102" s="193" t="s">
        <v>145</v>
      </c>
      <c r="AT102" s="193" t="s">
        <v>140</v>
      </c>
      <c r="AU102" s="193" t="s">
        <v>72</v>
      </c>
      <c r="AY102" s="14" t="s">
        <v>146</v>
      </c>
      <c r="BE102" s="194">
        <f>IF(N102="základní",J102,0)</f>
        <v>0</v>
      </c>
      <c r="BF102" s="194">
        <f>IF(N102="snížená",J102,0)</f>
        <v>0</v>
      </c>
      <c r="BG102" s="194">
        <f>IF(N102="zákl. přenesená",J102,0)</f>
        <v>0</v>
      </c>
      <c r="BH102" s="194">
        <f>IF(N102="sníž. přenesená",J102,0)</f>
        <v>0</v>
      </c>
      <c r="BI102" s="194">
        <f>IF(N102="nulová",J102,0)</f>
        <v>0</v>
      </c>
      <c r="BJ102" s="14" t="s">
        <v>79</v>
      </c>
      <c r="BK102" s="194">
        <f>ROUND(I102*H102,2)</f>
        <v>0</v>
      </c>
      <c r="BL102" s="14" t="s">
        <v>145</v>
      </c>
      <c r="BM102" s="193" t="s">
        <v>478</v>
      </c>
    </row>
    <row r="103" s="2" customFormat="1">
      <c r="A103" s="35"/>
      <c r="B103" s="36"/>
      <c r="C103" s="37"/>
      <c r="D103" s="195" t="s">
        <v>148</v>
      </c>
      <c r="E103" s="37"/>
      <c r="F103" s="196" t="s">
        <v>195</v>
      </c>
      <c r="G103" s="37"/>
      <c r="H103" s="37"/>
      <c r="I103" s="197"/>
      <c r="J103" s="37"/>
      <c r="K103" s="37"/>
      <c r="L103" s="41"/>
      <c r="M103" s="198"/>
      <c r="N103" s="199"/>
      <c r="O103" s="81"/>
      <c r="P103" s="81"/>
      <c r="Q103" s="81"/>
      <c r="R103" s="81"/>
      <c r="S103" s="81"/>
      <c r="T103" s="82"/>
      <c r="U103" s="35"/>
      <c r="V103" s="35"/>
      <c r="W103" s="35"/>
      <c r="X103" s="35"/>
      <c r="Y103" s="35"/>
      <c r="Z103" s="35"/>
      <c r="AA103" s="35"/>
      <c r="AB103" s="35"/>
      <c r="AC103" s="35"/>
      <c r="AD103" s="35"/>
      <c r="AE103" s="35"/>
      <c r="AT103" s="14" t="s">
        <v>148</v>
      </c>
      <c r="AU103" s="14" t="s">
        <v>72</v>
      </c>
    </row>
    <row r="104" s="10" customFormat="1">
      <c r="A104" s="10"/>
      <c r="B104" s="200"/>
      <c r="C104" s="201"/>
      <c r="D104" s="195" t="s">
        <v>150</v>
      </c>
      <c r="E104" s="202" t="s">
        <v>19</v>
      </c>
      <c r="F104" s="203" t="s">
        <v>479</v>
      </c>
      <c r="G104" s="201"/>
      <c r="H104" s="204">
        <v>16</v>
      </c>
      <c r="I104" s="205"/>
      <c r="J104" s="201"/>
      <c r="K104" s="201"/>
      <c r="L104" s="206"/>
      <c r="M104" s="207"/>
      <c r="N104" s="208"/>
      <c r="O104" s="208"/>
      <c r="P104" s="208"/>
      <c r="Q104" s="208"/>
      <c r="R104" s="208"/>
      <c r="S104" s="208"/>
      <c r="T104" s="209"/>
      <c r="U104" s="10"/>
      <c r="V104" s="10"/>
      <c r="W104" s="10"/>
      <c r="X104" s="10"/>
      <c r="Y104" s="10"/>
      <c r="Z104" s="10"/>
      <c r="AA104" s="10"/>
      <c r="AB104" s="10"/>
      <c r="AC104" s="10"/>
      <c r="AD104" s="10"/>
      <c r="AE104" s="10"/>
      <c r="AT104" s="210" t="s">
        <v>150</v>
      </c>
      <c r="AU104" s="210" t="s">
        <v>72</v>
      </c>
      <c r="AV104" s="10" t="s">
        <v>81</v>
      </c>
      <c r="AW104" s="10" t="s">
        <v>33</v>
      </c>
      <c r="AX104" s="10" t="s">
        <v>72</v>
      </c>
      <c r="AY104" s="210" t="s">
        <v>146</v>
      </c>
    </row>
    <row r="105" s="10" customFormat="1">
      <c r="A105" s="10"/>
      <c r="B105" s="200"/>
      <c r="C105" s="201"/>
      <c r="D105" s="195" t="s">
        <v>150</v>
      </c>
      <c r="E105" s="202" t="s">
        <v>19</v>
      </c>
      <c r="F105" s="203" t="s">
        <v>480</v>
      </c>
      <c r="G105" s="201"/>
      <c r="H105" s="204">
        <v>27</v>
      </c>
      <c r="I105" s="205"/>
      <c r="J105" s="201"/>
      <c r="K105" s="201"/>
      <c r="L105" s="206"/>
      <c r="M105" s="207"/>
      <c r="N105" s="208"/>
      <c r="O105" s="208"/>
      <c r="P105" s="208"/>
      <c r="Q105" s="208"/>
      <c r="R105" s="208"/>
      <c r="S105" s="208"/>
      <c r="T105" s="209"/>
      <c r="U105" s="10"/>
      <c r="V105" s="10"/>
      <c r="W105" s="10"/>
      <c r="X105" s="10"/>
      <c r="Y105" s="10"/>
      <c r="Z105" s="10"/>
      <c r="AA105" s="10"/>
      <c r="AB105" s="10"/>
      <c r="AC105" s="10"/>
      <c r="AD105" s="10"/>
      <c r="AE105" s="10"/>
      <c r="AT105" s="210" t="s">
        <v>150</v>
      </c>
      <c r="AU105" s="210" t="s">
        <v>72</v>
      </c>
      <c r="AV105" s="10" t="s">
        <v>81</v>
      </c>
      <c r="AW105" s="10" t="s">
        <v>33</v>
      </c>
      <c r="AX105" s="10" t="s">
        <v>72</v>
      </c>
      <c r="AY105" s="210" t="s">
        <v>146</v>
      </c>
    </row>
    <row r="106" s="11" customFormat="1">
      <c r="A106" s="11"/>
      <c r="B106" s="211"/>
      <c r="C106" s="212"/>
      <c r="D106" s="195" t="s">
        <v>150</v>
      </c>
      <c r="E106" s="213" t="s">
        <v>19</v>
      </c>
      <c r="F106" s="214" t="s">
        <v>153</v>
      </c>
      <c r="G106" s="212"/>
      <c r="H106" s="215">
        <v>43</v>
      </c>
      <c r="I106" s="216"/>
      <c r="J106" s="212"/>
      <c r="K106" s="212"/>
      <c r="L106" s="217"/>
      <c r="M106" s="218"/>
      <c r="N106" s="219"/>
      <c r="O106" s="219"/>
      <c r="P106" s="219"/>
      <c r="Q106" s="219"/>
      <c r="R106" s="219"/>
      <c r="S106" s="219"/>
      <c r="T106" s="220"/>
      <c r="U106" s="11"/>
      <c r="V106" s="11"/>
      <c r="W106" s="11"/>
      <c r="X106" s="11"/>
      <c r="Y106" s="11"/>
      <c r="Z106" s="11"/>
      <c r="AA106" s="11"/>
      <c r="AB106" s="11"/>
      <c r="AC106" s="11"/>
      <c r="AD106" s="11"/>
      <c r="AE106" s="11"/>
      <c r="AT106" s="221" t="s">
        <v>150</v>
      </c>
      <c r="AU106" s="221" t="s">
        <v>72</v>
      </c>
      <c r="AV106" s="11" t="s">
        <v>145</v>
      </c>
      <c r="AW106" s="11" t="s">
        <v>33</v>
      </c>
      <c r="AX106" s="11" t="s">
        <v>79</v>
      </c>
      <c r="AY106" s="221" t="s">
        <v>146</v>
      </c>
    </row>
    <row r="107" s="2" customFormat="1" ht="16.5" customHeight="1">
      <c r="A107" s="35"/>
      <c r="B107" s="36"/>
      <c r="C107" s="182" t="s">
        <v>183</v>
      </c>
      <c r="D107" s="182" t="s">
        <v>140</v>
      </c>
      <c r="E107" s="183" t="s">
        <v>256</v>
      </c>
      <c r="F107" s="184" t="s">
        <v>257</v>
      </c>
      <c r="G107" s="185" t="s">
        <v>207</v>
      </c>
      <c r="H107" s="186">
        <v>12</v>
      </c>
      <c r="I107" s="187"/>
      <c r="J107" s="188">
        <f>ROUND(I107*H107,2)</f>
        <v>0</v>
      </c>
      <c r="K107" s="184" t="s">
        <v>144</v>
      </c>
      <c r="L107" s="41"/>
      <c r="M107" s="189" t="s">
        <v>19</v>
      </c>
      <c r="N107" s="190" t="s">
        <v>43</v>
      </c>
      <c r="O107" s="81"/>
      <c r="P107" s="191">
        <f>O107*H107</f>
        <v>0</v>
      </c>
      <c r="Q107" s="191">
        <v>0</v>
      </c>
      <c r="R107" s="191">
        <f>Q107*H107</f>
        <v>0</v>
      </c>
      <c r="S107" s="191">
        <v>0</v>
      </c>
      <c r="T107" s="192">
        <f>S107*H107</f>
        <v>0</v>
      </c>
      <c r="U107" s="35"/>
      <c r="V107" s="35"/>
      <c r="W107" s="35"/>
      <c r="X107" s="35"/>
      <c r="Y107" s="35"/>
      <c r="Z107" s="35"/>
      <c r="AA107" s="35"/>
      <c r="AB107" s="35"/>
      <c r="AC107" s="35"/>
      <c r="AD107" s="35"/>
      <c r="AE107" s="35"/>
      <c r="AR107" s="193" t="s">
        <v>145</v>
      </c>
      <c r="AT107" s="193" t="s">
        <v>140</v>
      </c>
      <c r="AU107" s="193" t="s">
        <v>72</v>
      </c>
      <c r="AY107" s="14" t="s">
        <v>146</v>
      </c>
      <c r="BE107" s="194">
        <f>IF(N107="základní",J107,0)</f>
        <v>0</v>
      </c>
      <c r="BF107" s="194">
        <f>IF(N107="snížená",J107,0)</f>
        <v>0</v>
      </c>
      <c r="BG107" s="194">
        <f>IF(N107="zákl. přenesená",J107,0)</f>
        <v>0</v>
      </c>
      <c r="BH107" s="194">
        <f>IF(N107="sníž. přenesená",J107,0)</f>
        <v>0</v>
      </c>
      <c r="BI107" s="194">
        <f>IF(N107="nulová",J107,0)</f>
        <v>0</v>
      </c>
      <c r="BJ107" s="14" t="s">
        <v>79</v>
      </c>
      <c r="BK107" s="194">
        <f>ROUND(I107*H107,2)</f>
        <v>0</v>
      </c>
      <c r="BL107" s="14" t="s">
        <v>145</v>
      </c>
      <c r="BM107" s="193" t="s">
        <v>481</v>
      </c>
    </row>
    <row r="108" s="2" customFormat="1">
      <c r="A108" s="35"/>
      <c r="B108" s="36"/>
      <c r="C108" s="37"/>
      <c r="D108" s="195" t="s">
        <v>148</v>
      </c>
      <c r="E108" s="37"/>
      <c r="F108" s="196" t="s">
        <v>259</v>
      </c>
      <c r="G108" s="37"/>
      <c r="H108" s="37"/>
      <c r="I108" s="197"/>
      <c r="J108" s="37"/>
      <c r="K108" s="37"/>
      <c r="L108" s="41"/>
      <c r="M108" s="198"/>
      <c r="N108" s="199"/>
      <c r="O108" s="81"/>
      <c r="P108" s="81"/>
      <c r="Q108" s="81"/>
      <c r="R108" s="81"/>
      <c r="S108" s="81"/>
      <c r="T108" s="82"/>
      <c r="U108" s="35"/>
      <c r="V108" s="35"/>
      <c r="W108" s="35"/>
      <c r="X108" s="35"/>
      <c r="Y108" s="35"/>
      <c r="Z108" s="35"/>
      <c r="AA108" s="35"/>
      <c r="AB108" s="35"/>
      <c r="AC108" s="35"/>
      <c r="AD108" s="35"/>
      <c r="AE108" s="35"/>
      <c r="AT108" s="14" t="s">
        <v>148</v>
      </c>
      <c r="AU108" s="14" t="s">
        <v>72</v>
      </c>
    </row>
    <row r="109" s="2" customFormat="1">
      <c r="A109" s="35"/>
      <c r="B109" s="36"/>
      <c r="C109" s="37"/>
      <c r="D109" s="195" t="s">
        <v>260</v>
      </c>
      <c r="E109" s="37"/>
      <c r="F109" s="232" t="s">
        <v>261</v>
      </c>
      <c r="G109" s="37"/>
      <c r="H109" s="37"/>
      <c r="I109" s="197"/>
      <c r="J109" s="37"/>
      <c r="K109" s="37"/>
      <c r="L109" s="41"/>
      <c r="M109" s="198"/>
      <c r="N109" s="199"/>
      <c r="O109" s="81"/>
      <c r="P109" s="81"/>
      <c r="Q109" s="81"/>
      <c r="R109" s="81"/>
      <c r="S109" s="81"/>
      <c r="T109" s="82"/>
      <c r="U109" s="35"/>
      <c r="V109" s="35"/>
      <c r="W109" s="35"/>
      <c r="X109" s="35"/>
      <c r="Y109" s="35"/>
      <c r="Z109" s="35"/>
      <c r="AA109" s="35"/>
      <c r="AB109" s="35"/>
      <c r="AC109" s="35"/>
      <c r="AD109" s="35"/>
      <c r="AE109" s="35"/>
      <c r="AT109" s="14" t="s">
        <v>260</v>
      </c>
      <c r="AU109" s="14" t="s">
        <v>72</v>
      </c>
    </row>
    <row r="110" s="2" customFormat="1" ht="16.5" customHeight="1">
      <c r="A110" s="35"/>
      <c r="B110" s="36"/>
      <c r="C110" s="182" t="s">
        <v>191</v>
      </c>
      <c r="D110" s="182" t="s">
        <v>140</v>
      </c>
      <c r="E110" s="183" t="s">
        <v>262</v>
      </c>
      <c r="F110" s="184" t="s">
        <v>263</v>
      </c>
      <c r="G110" s="185" t="s">
        <v>264</v>
      </c>
      <c r="H110" s="186">
        <v>12</v>
      </c>
      <c r="I110" s="187"/>
      <c r="J110" s="188">
        <f>ROUND(I110*H110,2)</f>
        <v>0</v>
      </c>
      <c r="K110" s="184" t="s">
        <v>144</v>
      </c>
      <c r="L110" s="41"/>
      <c r="M110" s="189" t="s">
        <v>19</v>
      </c>
      <c r="N110" s="190" t="s">
        <v>43</v>
      </c>
      <c r="O110" s="81"/>
      <c r="P110" s="191">
        <f>O110*H110</f>
        <v>0</v>
      </c>
      <c r="Q110" s="191">
        <v>0</v>
      </c>
      <c r="R110" s="191">
        <f>Q110*H110</f>
        <v>0</v>
      </c>
      <c r="S110" s="191">
        <v>0</v>
      </c>
      <c r="T110" s="192">
        <f>S110*H110</f>
        <v>0</v>
      </c>
      <c r="U110" s="35"/>
      <c r="V110" s="35"/>
      <c r="W110" s="35"/>
      <c r="X110" s="35"/>
      <c r="Y110" s="35"/>
      <c r="Z110" s="35"/>
      <c r="AA110" s="35"/>
      <c r="AB110" s="35"/>
      <c r="AC110" s="35"/>
      <c r="AD110" s="35"/>
      <c r="AE110" s="35"/>
      <c r="AR110" s="193" t="s">
        <v>145</v>
      </c>
      <c r="AT110" s="193" t="s">
        <v>140</v>
      </c>
      <c r="AU110" s="193" t="s">
        <v>72</v>
      </c>
      <c r="AY110" s="14" t="s">
        <v>146</v>
      </c>
      <c r="BE110" s="194">
        <f>IF(N110="základní",J110,0)</f>
        <v>0</v>
      </c>
      <c r="BF110" s="194">
        <f>IF(N110="snížená",J110,0)</f>
        <v>0</v>
      </c>
      <c r="BG110" s="194">
        <f>IF(N110="zákl. přenesená",J110,0)</f>
        <v>0</v>
      </c>
      <c r="BH110" s="194">
        <f>IF(N110="sníž. přenesená",J110,0)</f>
        <v>0</v>
      </c>
      <c r="BI110" s="194">
        <f>IF(N110="nulová",J110,0)</f>
        <v>0</v>
      </c>
      <c r="BJ110" s="14" t="s">
        <v>79</v>
      </c>
      <c r="BK110" s="194">
        <f>ROUND(I110*H110,2)</f>
        <v>0</v>
      </c>
      <c r="BL110" s="14" t="s">
        <v>145</v>
      </c>
      <c r="BM110" s="193" t="s">
        <v>482</v>
      </c>
    </row>
    <row r="111" s="2" customFormat="1">
      <c r="A111" s="35"/>
      <c r="B111" s="36"/>
      <c r="C111" s="37"/>
      <c r="D111" s="195" t="s">
        <v>148</v>
      </c>
      <c r="E111" s="37"/>
      <c r="F111" s="196" t="s">
        <v>266</v>
      </c>
      <c r="G111" s="37"/>
      <c r="H111" s="37"/>
      <c r="I111" s="197"/>
      <c r="J111" s="37"/>
      <c r="K111" s="37"/>
      <c r="L111" s="41"/>
      <c r="M111" s="198"/>
      <c r="N111" s="199"/>
      <c r="O111" s="81"/>
      <c r="P111" s="81"/>
      <c r="Q111" s="81"/>
      <c r="R111" s="81"/>
      <c r="S111" s="81"/>
      <c r="T111" s="82"/>
      <c r="U111" s="35"/>
      <c r="V111" s="35"/>
      <c r="W111" s="35"/>
      <c r="X111" s="35"/>
      <c r="Y111" s="35"/>
      <c r="Z111" s="35"/>
      <c r="AA111" s="35"/>
      <c r="AB111" s="35"/>
      <c r="AC111" s="35"/>
      <c r="AD111" s="35"/>
      <c r="AE111" s="35"/>
      <c r="AT111" s="14" t="s">
        <v>148</v>
      </c>
      <c r="AU111" s="14" t="s">
        <v>72</v>
      </c>
    </row>
    <row r="112" s="2" customFormat="1" ht="16.5" customHeight="1">
      <c r="A112" s="35"/>
      <c r="B112" s="36"/>
      <c r="C112" s="182" t="s">
        <v>197</v>
      </c>
      <c r="D112" s="182" t="s">
        <v>140</v>
      </c>
      <c r="E112" s="183" t="s">
        <v>268</v>
      </c>
      <c r="F112" s="184" t="s">
        <v>269</v>
      </c>
      <c r="G112" s="185" t="s">
        <v>252</v>
      </c>
      <c r="H112" s="186">
        <v>1970</v>
      </c>
      <c r="I112" s="187"/>
      <c r="J112" s="188">
        <f>ROUND(I112*H112,2)</f>
        <v>0</v>
      </c>
      <c r="K112" s="184" t="s">
        <v>144</v>
      </c>
      <c r="L112" s="41"/>
      <c r="M112" s="189" t="s">
        <v>19</v>
      </c>
      <c r="N112" s="190" t="s">
        <v>43</v>
      </c>
      <c r="O112" s="81"/>
      <c r="P112" s="191">
        <f>O112*H112</f>
        <v>0</v>
      </c>
      <c r="Q112" s="191">
        <v>0</v>
      </c>
      <c r="R112" s="191">
        <f>Q112*H112</f>
        <v>0</v>
      </c>
      <c r="S112" s="191">
        <v>0</v>
      </c>
      <c r="T112" s="192">
        <f>S112*H112</f>
        <v>0</v>
      </c>
      <c r="U112" s="35"/>
      <c r="V112" s="35"/>
      <c r="W112" s="35"/>
      <c r="X112" s="35"/>
      <c r="Y112" s="35"/>
      <c r="Z112" s="35"/>
      <c r="AA112" s="35"/>
      <c r="AB112" s="35"/>
      <c r="AC112" s="35"/>
      <c r="AD112" s="35"/>
      <c r="AE112" s="35"/>
      <c r="AR112" s="193" t="s">
        <v>145</v>
      </c>
      <c r="AT112" s="193" t="s">
        <v>140</v>
      </c>
      <c r="AU112" s="193" t="s">
        <v>72</v>
      </c>
      <c r="AY112" s="14" t="s">
        <v>146</v>
      </c>
      <c r="BE112" s="194">
        <f>IF(N112="základní",J112,0)</f>
        <v>0</v>
      </c>
      <c r="BF112" s="194">
        <f>IF(N112="snížená",J112,0)</f>
        <v>0</v>
      </c>
      <c r="BG112" s="194">
        <f>IF(N112="zákl. přenesená",J112,0)</f>
        <v>0</v>
      </c>
      <c r="BH112" s="194">
        <f>IF(N112="sníž. přenesená",J112,0)</f>
        <v>0</v>
      </c>
      <c r="BI112" s="194">
        <f>IF(N112="nulová",J112,0)</f>
        <v>0</v>
      </c>
      <c r="BJ112" s="14" t="s">
        <v>79</v>
      </c>
      <c r="BK112" s="194">
        <f>ROUND(I112*H112,2)</f>
        <v>0</v>
      </c>
      <c r="BL112" s="14" t="s">
        <v>145</v>
      </c>
      <c r="BM112" s="193" t="s">
        <v>483</v>
      </c>
    </row>
    <row r="113" s="2" customFormat="1">
      <c r="A113" s="35"/>
      <c r="B113" s="36"/>
      <c r="C113" s="37"/>
      <c r="D113" s="195" t="s">
        <v>148</v>
      </c>
      <c r="E113" s="37"/>
      <c r="F113" s="196" t="s">
        <v>271</v>
      </c>
      <c r="G113" s="37"/>
      <c r="H113" s="37"/>
      <c r="I113" s="197"/>
      <c r="J113" s="37"/>
      <c r="K113" s="37"/>
      <c r="L113" s="41"/>
      <c r="M113" s="198"/>
      <c r="N113" s="199"/>
      <c r="O113" s="81"/>
      <c r="P113" s="81"/>
      <c r="Q113" s="81"/>
      <c r="R113" s="81"/>
      <c r="S113" s="81"/>
      <c r="T113" s="82"/>
      <c r="U113" s="35"/>
      <c r="V113" s="35"/>
      <c r="W113" s="35"/>
      <c r="X113" s="35"/>
      <c r="Y113" s="35"/>
      <c r="Z113" s="35"/>
      <c r="AA113" s="35"/>
      <c r="AB113" s="35"/>
      <c r="AC113" s="35"/>
      <c r="AD113" s="35"/>
      <c r="AE113" s="35"/>
      <c r="AT113" s="14" t="s">
        <v>148</v>
      </c>
      <c r="AU113" s="14" t="s">
        <v>72</v>
      </c>
    </row>
    <row r="114" s="10" customFormat="1">
      <c r="A114" s="10"/>
      <c r="B114" s="200"/>
      <c r="C114" s="201"/>
      <c r="D114" s="195" t="s">
        <v>150</v>
      </c>
      <c r="E114" s="202" t="s">
        <v>19</v>
      </c>
      <c r="F114" s="203" t="s">
        <v>484</v>
      </c>
      <c r="G114" s="201"/>
      <c r="H114" s="204">
        <v>1970</v>
      </c>
      <c r="I114" s="205"/>
      <c r="J114" s="201"/>
      <c r="K114" s="201"/>
      <c r="L114" s="206"/>
      <c r="M114" s="207"/>
      <c r="N114" s="208"/>
      <c r="O114" s="208"/>
      <c r="P114" s="208"/>
      <c r="Q114" s="208"/>
      <c r="R114" s="208"/>
      <c r="S114" s="208"/>
      <c r="T114" s="209"/>
      <c r="U114" s="10"/>
      <c r="V114" s="10"/>
      <c r="W114" s="10"/>
      <c r="X114" s="10"/>
      <c r="Y114" s="10"/>
      <c r="Z114" s="10"/>
      <c r="AA114" s="10"/>
      <c r="AB114" s="10"/>
      <c r="AC114" s="10"/>
      <c r="AD114" s="10"/>
      <c r="AE114" s="10"/>
      <c r="AT114" s="210" t="s">
        <v>150</v>
      </c>
      <c r="AU114" s="210" t="s">
        <v>72</v>
      </c>
      <c r="AV114" s="10" t="s">
        <v>81</v>
      </c>
      <c r="AW114" s="10" t="s">
        <v>33</v>
      </c>
      <c r="AX114" s="10" t="s">
        <v>79</v>
      </c>
      <c r="AY114" s="210" t="s">
        <v>146</v>
      </c>
    </row>
    <row r="115" s="2" customFormat="1" ht="16.5" customHeight="1">
      <c r="A115" s="35"/>
      <c r="B115" s="36"/>
      <c r="C115" s="182" t="s">
        <v>204</v>
      </c>
      <c r="D115" s="182" t="s">
        <v>140</v>
      </c>
      <c r="E115" s="183" t="s">
        <v>274</v>
      </c>
      <c r="F115" s="184" t="s">
        <v>275</v>
      </c>
      <c r="G115" s="185" t="s">
        <v>252</v>
      </c>
      <c r="H115" s="186">
        <v>1970</v>
      </c>
      <c r="I115" s="187"/>
      <c r="J115" s="188">
        <f>ROUND(I115*H115,2)</f>
        <v>0</v>
      </c>
      <c r="K115" s="184" t="s">
        <v>144</v>
      </c>
      <c r="L115" s="41"/>
      <c r="M115" s="189" t="s">
        <v>19</v>
      </c>
      <c r="N115" s="190" t="s">
        <v>43</v>
      </c>
      <c r="O115" s="81"/>
      <c r="P115" s="191">
        <f>O115*H115</f>
        <v>0</v>
      </c>
      <c r="Q115" s="191">
        <v>0</v>
      </c>
      <c r="R115" s="191">
        <f>Q115*H115</f>
        <v>0</v>
      </c>
      <c r="S115" s="191">
        <v>0</v>
      </c>
      <c r="T115" s="192">
        <f>S115*H115</f>
        <v>0</v>
      </c>
      <c r="U115" s="35"/>
      <c r="V115" s="35"/>
      <c r="W115" s="35"/>
      <c r="X115" s="35"/>
      <c r="Y115" s="35"/>
      <c r="Z115" s="35"/>
      <c r="AA115" s="35"/>
      <c r="AB115" s="35"/>
      <c r="AC115" s="35"/>
      <c r="AD115" s="35"/>
      <c r="AE115" s="35"/>
      <c r="AR115" s="193" t="s">
        <v>145</v>
      </c>
      <c r="AT115" s="193" t="s">
        <v>140</v>
      </c>
      <c r="AU115" s="193" t="s">
        <v>72</v>
      </c>
      <c r="AY115" s="14" t="s">
        <v>146</v>
      </c>
      <c r="BE115" s="194">
        <f>IF(N115="základní",J115,0)</f>
        <v>0</v>
      </c>
      <c r="BF115" s="194">
        <f>IF(N115="snížená",J115,0)</f>
        <v>0</v>
      </c>
      <c r="BG115" s="194">
        <f>IF(N115="zákl. přenesená",J115,0)</f>
        <v>0</v>
      </c>
      <c r="BH115" s="194">
        <f>IF(N115="sníž. přenesená",J115,0)</f>
        <v>0</v>
      </c>
      <c r="BI115" s="194">
        <f>IF(N115="nulová",J115,0)</f>
        <v>0</v>
      </c>
      <c r="BJ115" s="14" t="s">
        <v>79</v>
      </c>
      <c r="BK115" s="194">
        <f>ROUND(I115*H115,2)</f>
        <v>0</v>
      </c>
      <c r="BL115" s="14" t="s">
        <v>145</v>
      </c>
      <c r="BM115" s="193" t="s">
        <v>485</v>
      </c>
    </row>
    <row r="116" s="2" customFormat="1">
      <c r="A116" s="35"/>
      <c r="B116" s="36"/>
      <c r="C116" s="37"/>
      <c r="D116" s="195" t="s">
        <v>148</v>
      </c>
      <c r="E116" s="37"/>
      <c r="F116" s="196" t="s">
        <v>277</v>
      </c>
      <c r="G116" s="37"/>
      <c r="H116" s="37"/>
      <c r="I116" s="197"/>
      <c r="J116" s="37"/>
      <c r="K116" s="37"/>
      <c r="L116" s="41"/>
      <c r="M116" s="198"/>
      <c r="N116" s="199"/>
      <c r="O116" s="81"/>
      <c r="P116" s="81"/>
      <c r="Q116" s="81"/>
      <c r="R116" s="81"/>
      <c r="S116" s="81"/>
      <c r="T116" s="82"/>
      <c r="U116" s="35"/>
      <c r="V116" s="35"/>
      <c r="W116" s="35"/>
      <c r="X116" s="35"/>
      <c r="Y116" s="35"/>
      <c r="Z116" s="35"/>
      <c r="AA116" s="35"/>
      <c r="AB116" s="35"/>
      <c r="AC116" s="35"/>
      <c r="AD116" s="35"/>
      <c r="AE116" s="35"/>
      <c r="AT116" s="14" t="s">
        <v>148</v>
      </c>
      <c r="AU116" s="14" t="s">
        <v>72</v>
      </c>
    </row>
    <row r="117" s="10" customFormat="1">
      <c r="A117" s="10"/>
      <c r="B117" s="200"/>
      <c r="C117" s="201"/>
      <c r="D117" s="195" t="s">
        <v>150</v>
      </c>
      <c r="E117" s="202" t="s">
        <v>19</v>
      </c>
      <c r="F117" s="203" t="s">
        <v>484</v>
      </c>
      <c r="G117" s="201"/>
      <c r="H117" s="204">
        <v>1970</v>
      </c>
      <c r="I117" s="205"/>
      <c r="J117" s="201"/>
      <c r="K117" s="201"/>
      <c r="L117" s="206"/>
      <c r="M117" s="207"/>
      <c r="N117" s="208"/>
      <c r="O117" s="208"/>
      <c r="P117" s="208"/>
      <c r="Q117" s="208"/>
      <c r="R117" s="208"/>
      <c r="S117" s="208"/>
      <c r="T117" s="209"/>
      <c r="U117" s="10"/>
      <c r="V117" s="10"/>
      <c r="W117" s="10"/>
      <c r="X117" s="10"/>
      <c r="Y117" s="10"/>
      <c r="Z117" s="10"/>
      <c r="AA117" s="10"/>
      <c r="AB117" s="10"/>
      <c r="AC117" s="10"/>
      <c r="AD117" s="10"/>
      <c r="AE117" s="10"/>
      <c r="AT117" s="210" t="s">
        <v>150</v>
      </c>
      <c r="AU117" s="210" t="s">
        <v>72</v>
      </c>
      <c r="AV117" s="10" t="s">
        <v>81</v>
      </c>
      <c r="AW117" s="10" t="s">
        <v>33</v>
      </c>
      <c r="AX117" s="10" t="s">
        <v>79</v>
      </c>
      <c r="AY117" s="210" t="s">
        <v>146</v>
      </c>
    </row>
    <row r="118" s="2" customFormat="1" ht="16.5" customHeight="1">
      <c r="A118" s="35"/>
      <c r="B118" s="36"/>
      <c r="C118" s="182" t="s">
        <v>210</v>
      </c>
      <c r="D118" s="182" t="s">
        <v>140</v>
      </c>
      <c r="E118" s="183" t="s">
        <v>486</v>
      </c>
      <c r="F118" s="184" t="s">
        <v>487</v>
      </c>
      <c r="G118" s="185" t="s">
        <v>168</v>
      </c>
      <c r="H118" s="186">
        <v>0.5</v>
      </c>
      <c r="I118" s="187"/>
      <c r="J118" s="188">
        <f>ROUND(I118*H118,2)</f>
        <v>0</v>
      </c>
      <c r="K118" s="184" t="s">
        <v>144</v>
      </c>
      <c r="L118" s="41"/>
      <c r="M118" s="189" t="s">
        <v>19</v>
      </c>
      <c r="N118" s="190" t="s">
        <v>43</v>
      </c>
      <c r="O118" s="81"/>
      <c r="P118" s="191">
        <f>O118*H118</f>
        <v>0</v>
      </c>
      <c r="Q118" s="191">
        <v>0</v>
      </c>
      <c r="R118" s="191">
        <f>Q118*H118</f>
        <v>0</v>
      </c>
      <c r="S118" s="191">
        <v>0</v>
      </c>
      <c r="T118" s="192">
        <f>S118*H118</f>
        <v>0</v>
      </c>
      <c r="U118" s="35"/>
      <c r="V118" s="35"/>
      <c r="W118" s="35"/>
      <c r="X118" s="35"/>
      <c r="Y118" s="35"/>
      <c r="Z118" s="35"/>
      <c r="AA118" s="35"/>
      <c r="AB118" s="35"/>
      <c r="AC118" s="35"/>
      <c r="AD118" s="35"/>
      <c r="AE118" s="35"/>
      <c r="AR118" s="193" t="s">
        <v>145</v>
      </c>
      <c r="AT118" s="193" t="s">
        <v>140</v>
      </c>
      <c r="AU118" s="193" t="s">
        <v>72</v>
      </c>
      <c r="AY118" s="14" t="s">
        <v>146</v>
      </c>
      <c r="BE118" s="194">
        <f>IF(N118="základní",J118,0)</f>
        <v>0</v>
      </c>
      <c r="BF118" s="194">
        <f>IF(N118="snížená",J118,0)</f>
        <v>0</v>
      </c>
      <c r="BG118" s="194">
        <f>IF(N118="zákl. přenesená",J118,0)</f>
        <v>0</v>
      </c>
      <c r="BH118" s="194">
        <f>IF(N118="sníž. přenesená",J118,0)</f>
        <v>0</v>
      </c>
      <c r="BI118" s="194">
        <f>IF(N118="nulová",J118,0)</f>
        <v>0</v>
      </c>
      <c r="BJ118" s="14" t="s">
        <v>79</v>
      </c>
      <c r="BK118" s="194">
        <f>ROUND(I118*H118,2)</f>
        <v>0</v>
      </c>
      <c r="BL118" s="14" t="s">
        <v>145</v>
      </c>
      <c r="BM118" s="193" t="s">
        <v>488</v>
      </c>
    </row>
    <row r="119" s="2" customFormat="1">
      <c r="A119" s="35"/>
      <c r="B119" s="36"/>
      <c r="C119" s="37"/>
      <c r="D119" s="195" t="s">
        <v>148</v>
      </c>
      <c r="E119" s="37"/>
      <c r="F119" s="196" t="s">
        <v>489</v>
      </c>
      <c r="G119" s="37"/>
      <c r="H119" s="37"/>
      <c r="I119" s="197"/>
      <c r="J119" s="37"/>
      <c r="K119" s="37"/>
      <c r="L119" s="41"/>
      <c r="M119" s="198"/>
      <c r="N119" s="199"/>
      <c r="O119" s="81"/>
      <c r="P119" s="81"/>
      <c r="Q119" s="81"/>
      <c r="R119" s="81"/>
      <c r="S119" s="81"/>
      <c r="T119" s="82"/>
      <c r="U119" s="35"/>
      <c r="V119" s="35"/>
      <c r="W119" s="35"/>
      <c r="X119" s="35"/>
      <c r="Y119" s="35"/>
      <c r="Z119" s="35"/>
      <c r="AA119" s="35"/>
      <c r="AB119" s="35"/>
      <c r="AC119" s="35"/>
      <c r="AD119" s="35"/>
      <c r="AE119" s="35"/>
      <c r="AT119" s="14" t="s">
        <v>148</v>
      </c>
      <c r="AU119" s="14" t="s">
        <v>72</v>
      </c>
    </row>
    <row r="120" s="2" customFormat="1" ht="16.5" customHeight="1">
      <c r="A120" s="35"/>
      <c r="B120" s="36"/>
      <c r="C120" s="182" t="s">
        <v>215</v>
      </c>
      <c r="D120" s="182" t="s">
        <v>140</v>
      </c>
      <c r="E120" s="183" t="s">
        <v>279</v>
      </c>
      <c r="F120" s="184" t="s">
        <v>280</v>
      </c>
      <c r="G120" s="185" t="s">
        <v>168</v>
      </c>
      <c r="H120" s="186">
        <v>1.5</v>
      </c>
      <c r="I120" s="187"/>
      <c r="J120" s="188">
        <f>ROUND(I120*H120,2)</f>
        <v>0</v>
      </c>
      <c r="K120" s="184" t="s">
        <v>144</v>
      </c>
      <c r="L120" s="41"/>
      <c r="M120" s="189" t="s">
        <v>19</v>
      </c>
      <c r="N120" s="190" t="s">
        <v>43</v>
      </c>
      <c r="O120" s="81"/>
      <c r="P120" s="191">
        <f>O120*H120</f>
        <v>0</v>
      </c>
      <c r="Q120" s="191">
        <v>0</v>
      </c>
      <c r="R120" s="191">
        <f>Q120*H120</f>
        <v>0</v>
      </c>
      <c r="S120" s="191">
        <v>0</v>
      </c>
      <c r="T120" s="192">
        <f>S120*H120</f>
        <v>0</v>
      </c>
      <c r="U120" s="35"/>
      <c r="V120" s="35"/>
      <c r="W120" s="35"/>
      <c r="X120" s="35"/>
      <c r="Y120" s="35"/>
      <c r="Z120" s="35"/>
      <c r="AA120" s="35"/>
      <c r="AB120" s="35"/>
      <c r="AC120" s="35"/>
      <c r="AD120" s="35"/>
      <c r="AE120" s="35"/>
      <c r="AR120" s="193" t="s">
        <v>145</v>
      </c>
      <c r="AT120" s="193" t="s">
        <v>140</v>
      </c>
      <c r="AU120" s="193" t="s">
        <v>72</v>
      </c>
      <c r="AY120" s="14" t="s">
        <v>146</v>
      </c>
      <c r="BE120" s="194">
        <f>IF(N120="základní",J120,0)</f>
        <v>0</v>
      </c>
      <c r="BF120" s="194">
        <f>IF(N120="snížená",J120,0)</f>
        <v>0</v>
      </c>
      <c r="BG120" s="194">
        <f>IF(N120="zákl. přenesená",J120,0)</f>
        <v>0</v>
      </c>
      <c r="BH120" s="194">
        <f>IF(N120="sníž. přenesená",J120,0)</f>
        <v>0</v>
      </c>
      <c r="BI120" s="194">
        <f>IF(N120="nulová",J120,0)</f>
        <v>0</v>
      </c>
      <c r="BJ120" s="14" t="s">
        <v>79</v>
      </c>
      <c r="BK120" s="194">
        <f>ROUND(I120*H120,2)</f>
        <v>0</v>
      </c>
      <c r="BL120" s="14" t="s">
        <v>145</v>
      </c>
      <c r="BM120" s="193" t="s">
        <v>490</v>
      </c>
    </row>
    <row r="121" s="2" customFormat="1">
      <c r="A121" s="35"/>
      <c r="B121" s="36"/>
      <c r="C121" s="37"/>
      <c r="D121" s="195" t="s">
        <v>148</v>
      </c>
      <c r="E121" s="37"/>
      <c r="F121" s="196" t="s">
        <v>282</v>
      </c>
      <c r="G121" s="37"/>
      <c r="H121" s="37"/>
      <c r="I121" s="197"/>
      <c r="J121" s="37"/>
      <c r="K121" s="37"/>
      <c r="L121" s="41"/>
      <c r="M121" s="198"/>
      <c r="N121" s="199"/>
      <c r="O121" s="81"/>
      <c r="P121" s="81"/>
      <c r="Q121" s="81"/>
      <c r="R121" s="81"/>
      <c r="S121" s="81"/>
      <c r="T121" s="82"/>
      <c r="U121" s="35"/>
      <c r="V121" s="35"/>
      <c r="W121" s="35"/>
      <c r="X121" s="35"/>
      <c r="Y121" s="35"/>
      <c r="Z121" s="35"/>
      <c r="AA121" s="35"/>
      <c r="AB121" s="35"/>
      <c r="AC121" s="35"/>
      <c r="AD121" s="35"/>
      <c r="AE121" s="35"/>
      <c r="AT121" s="14" t="s">
        <v>148</v>
      </c>
      <c r="AU121" s="14" t="s">
        <v>72</v>
      </c>
    </row>
    <row r="122" s="2" customFormat="1">
      <c r="A122" s="35"/>
      <c r="B122" s="36"/>
      <c r="C122" s="37"/>
      <c r="D122" s="195" t="s">
        <v>260</v>
      </c>
      <c r="E122" s="37"/>
      <c r="F122" s="232" t="s">
        <v>283</v>
      </c>
      <c r="G122" s="37"/>
      <c r="H122" s="37"/>
      <c r="I122" s="197"/>
      <c r="J122" s="37"/>
      <c r="K122" s="37"/>
      <c r="L122" s="41"/>
      <c r="M122" s="198"/>
      <c r="N122" s="199"/>
      <c r="O122" s="81"/>
      <c r="P122" s="81"/>
      <c r="Q122" s="81"/>
      <c r="R122" s="81"/>
      <c r="S122" s="81"/>
      <c r="T122" s="82"/>
      <c r="U122" s="35"/>
      <c r="V122" s="35"/>
      <c r="W122" s="35"/>
      <c r="X122" s="35"/>
      <c r="Y122" s="35"/>
      <c r="Z122" s="35"/>
      <c r="AA122" s="35"/>
      <c r="AB122" s="35"/>
      <c r="AC122" s="35"/>
      <c r="AD122" s="35"/>
      <c r="AE122" s="35"/>
      <c r="AT122" s="14" t="s">
        <v>260</v>
      </c>
      <c r="AU122" s="14" t="s">
        <v>72</v>
      </c>
    </row>
    <row r="123" s="2" customFormat="1" ht="16.5" customHeight="1">
      <c r="A123" s="35"/>
      <c r="B123" s="36"/>
      <c r="C123" s="182" t="s">
        <v>219</v>
      </c>
      <c r="D123" s="182" t="s">
        <v>140</v>
      </c>
      <c r="E123" s="183" t="s">
        <v>329</v>
      </c>
      <c r="F123" s="184" t="s">
        <v>330</v>
      </c>
      <c r="G123" s="185" t="s">
        <v>187</v>
      </c>
      <c r="H123" s="186">
        <v>1498.2000000000001</v>
      </c>
      <c r="I123" s="187"/>
      <c r="J123" s="188">
        <f>ROUND(I123*H123,2)</f>
        <v>0</v>
      </c>
      <c r="K123" s="184" t="s">
        <v>144</v>
      </c>
      <c r="L123" s="41"/>
      <c r="M123" s="189" t="s">
        <v>19</v>
      </c>
      <c r="N123" s="190" t="s">
        <v>43</v>
      </c>
      <c r="O123" s="81"/>
      <c r="P123" s="191">
        <f>O123*H123</f>
        <v>0</v>
      </c>
      <c r="Q123" s="191">
        <v>0</v>
      </c>
      <c r="R123" s="191">
        <f>Q123*H123</f>
        <v>0</v>
      </c>
      <c r="S123" s="191">
        <v>0</v>
      </c>
      <c r="T123" s="192">
        <f>S123*H123</f>
        <v>0</v>
      </c>
      <c r="U123" s="35"/>
      <c r="V123" s="35"/>
      <c r="W123" s="35"/>
      <c r="X123" s="35"/>
      <c r="Y123" s="35"/>
      <c r="Z123" s="35"/>
      <c r="AA123" s="35"/>
      <c r="AB123" s="35"/>
      <c r="AC123" s="35"/>
      <c r="AD123" s="35"/>
      <c r="AE123" s="35"/>
      <c r="AR123" s="193" t="s">
        <v>312</v>
      </c>
      <c r="AT123" s="193" t="s">
        <v>140</v>
      </c>
      <c r="AU123" s="193" t="s">
        <v>72</v>
      </c>
      <c r="AY123" s="14" t="s">
        <v>146</v>
      </c>
      <c r="BE123" s="194">
        <f>IF(N123="základní",J123,0)</f>
        <v>0</v>
      </c>
      <c r="BF123" s="194">
        <f>IF(N123="snížená",J123,0)</f>
        <v>0</v>
      </c>
      <c r="BG123" s="194">
        <f>IF(N123="zákl. přenesená",J123,0)</f>
        <v>0</v>
      </c>
      <c r="BH123" s="194">
        <f>IF(N123="sníž. přenesená",J123,0)</f>
        <v>0</v>
      </c>
      <c r="BI123" s="194">
        <f>IF(N123="nulová",J123,0)</f>
        <v>0</v>
      </c>
      <c r="BJ123" s="14" t="s">
        <v>79</v>
      </c>
      <c r="BK123" s="194">
        <f>ROUND(I123*H123,2)</f>
        <v>0</v>
      </c>
      <c r="BL123" s="14" t="s">
        <v>312</v>
      </c>
      <c r="BM123" s="193" t="s">
        <v>491</v>
      </c>
    </row>
    <row r="124" s="2" customFormat="1">
      <c r="A124" s="35"/>
      <c r="B124" s="36"/>
      <c r="C124" s="37"/>
      <c r="D124" s="195" t="s">
        <v>148</v>
      </c>
      <c r="E124" s="37"/>
      <c r="F124" s="196" t="s">
        <v>332</v>
      </c>
      <c r="G124" s="37"/>
      <c r="H124" s="37"/>
      <c r="I124" s="197"/>
      <c r="J124" s="37"/>
      <c r="K124" s="37"/>
      <c r="L124" s="41"/>
      <c r="M124" s="198"/>
      <c r="N124" s="199"/>
      <c r="O124" s="81"/>
      <c r="P124" s="81"/>
      <c r="Q124" s="81"/>
      <c r="R124" s="81"/>
      <c r="S124" s="81"/>
      <c r="T124" s="82"/>
      <c r="U124" s="35"/>
      <c r="V124" s="35"/>
      <c r="W124" s="35"/>
      <c r="X124" s="35"/>
      <c r="Y124" s="35"/>
      <c r="Z124" s="35"/>
      <c r="AA124" s="35"/>
      <c r="AB124" s="35"/>
      <c r="AC124" s="35"/>
      <c r="AD124" s="35"/>
      <c r="AE124" s="35"/>
      <c r="AT124" s="14" t="s">
        <v>148</v>
      </c>
      <c r="AU124" s="14" t="s">
        <v>72</v>
      </c>
    </row>
    <row r="125" s="10" customFormat="1">
      <c r="A125" s="10"/>
      <c r="B125" s="200"/>
      <c r="C125" s="201"/>
      <c r="D125" s="195" t="s">
        <v>150</v>
      </c>
      <c r="E125" s="202" t="s">
        <v>19</v>
      </c>
      <c r="F125" s="203" t="s">
        <v>492</v>
      </c>
      <c r="G125" s="201"/>
      <c r="H125" s="204">
        <v>1498.2000000000001</v>
      </c>
      <c r="I125" s="205"/>
      <c r="J125" s="201"/>
      <c r="K125" s="201"/>
      <c r="L125" s="206"/>
      <c r="M125" s="207"/>
      <c r="N125" s="208"/>
      <c r="O125" s="208"/>
      <c r="P125" s="208"/>
      <c r="Q125" s="208"/>
      <c r="R125" s="208"/>
      <c r="S125" s="208"/>
      <c r="T125" s="209"/>
      <c r="U125" s="10"/>
      <c r="V125" s="10"/>
      <c r="W125" s="10"/>
      <c r="X125" s="10"/>
      <c r="Y125" s="10"/>
      <c r="Z125" s="10"/>
      <c r="AA125" s="10"/>
      <c r="AB125" s="10"/>
      <c r="AC125" s="10"/>
      <c r="AD125" s="10"/>
      <c r="AE125" s="10"/>
      <c r="AT125" s="210" t="s">
        <v>150</v>
      </c>
      <c r="AU125" s="210" t="s">
        <v>72</v>
      </c>
      <c r="AV125" s="10" t="s">
        <v>81</v>
      </c>
      <c r="AW125" s="10" t="s">
        <v>33</v>
      </c>
      <c r="AX125" s="10" t="s">
        <v>79</v>
      </c>
      <c r="AY125" s="210" t="s">
        <v>146</v>
      </c>
    </row>
    <row r="126" s="2" customFormat="1" ht="24.15" customHeight="1">
      <c r="A126" s="35"/>
      <c r="B126" s="36"/>
      <c r="C126" s="182" t="s">
        <v>224</v>
      </c>
      <c r="D126" s="182" t="s">
        <v>140</v>
      </c>
      <c r="E126" s="183" t="s">
        <v>341</v>
      </c>
      <c r="F126" s="184" t="s">
        <v>342</v>
      </c>
      <c r="G126" s="185" t="s">
        <v>187</v>
      </c>
      <c r="H126" s="186">
        <v>1498.2000000000001</v>
      </c>
      <c r="I126" s="187"/>
      <c r="J126" s="188">
        <f>ROUND(I126*H126,2)</f>
        <v>0</v>
      </c>
      <c r="K126" s="184" t="s">
        <v>144</v>
      </c>
      <c r="L126" s="41"/>
      <c r="M126" s="189" t="s">
        <v>19</v>
      </c>
      <c r="N126" s="190" t="s">
        <v>43</v>
      </c>
      <c r="O126" s="81"/>
      <c r="P126" s="191">
        <f>O126*H126</f>
        <v>0</v>
      </c>
      <c r="Q126" s="191">
        <v>0</v>
      </c>
      <c r="R126" s="191">
        <f>Q126*H126</f>
        <v>0</v>
      </c>
      <c r="S126" s="191">
        <v>0</v>
      </c>
      <c r="T126" s="192">
        <f>S126*H126</f>
        <v>0</v>
      </c>
      <c r="U126" s="35"/>
      <c r="V126" s="35"/>
      <c r="W126" s="35"/>
      <c r="X126" s="35"/>
      <c r="Y126" s="35"/>
      <c r="Z126" s="35"/>
      <c r="AA126" s="35"/>
      <c r="AB126" s="35"/>
      <c r="AC126" s="35"/>
      <c r="AD126" s="35"/>
      <c r="AE126" s="35"/>
      <c r="AR126" s="193" t="s">
        <v>312</v>
      </c>
      <c r="AT126" s="193" t="s">
        <v>140</v>
      </c>
      <c r="AU126" s="193" t="s">
        <v>72</v>
      </c>
      <c r="AY126" s="14" t="s">
        <v>146</v>
      </c>
      <c r="BE126" s="194">
        <f>IF(N126="základní",J126,0)</f>
        <v>0</v>
      </c>
      <c r="BF126" s="194">
        <f>IF(N126="snížená",J126,0)</f>
        <v>0</v>
      </c>
      <c r="BG126" s="194">
        <f>IF(N126="zákl. přenesená",J126,0)</f>
        <v>0</v>
      </c>
      <c r="BH126" s="194">
        <f>IF(N126="sníž. přenesená",J126,0)</f>
        <v>0</v>
      </c>
      <c r="BI126" s="194">
        <f>IF(N126="nulová",J126,0)</f>
        <v>0</v>
      </c>
      <c r="BJ126" s="14" t="s">
        <v>79</v>
      </c>
      <c r="BK126" s="194">
        <f>ROUND(I126*H126,2)</f>
        <v>0</v>
      </c>
      <c r="BL126" s="14" t="s">
        <v>312</v>
      </c>
      <c r="BM126" s="193" t="s">
        <v>493</v>
      </c>
    </row>
    <row r="127" s="2" customFormat="1">
      <c r="A127" s="35"/>
      <c r="B127" s="36"/>
      <c r="C127" s="37"/>
      <c r="D127" s="195" t="s">
        <v>148</v>
      </c>
      <c r="E127" s="37"/>
      <c r="F127" s="196" t="s">
        <v>344</v>
      </c>
      <c r="G127" s="37"/>
      <c r="H127" s="37"/>
      <c r="I127" s="197"/>
      <c r="J127" s="37"/>
      <c r="K127" s="37"/>
      <c r="L127" s="41"/>
      <c r="M127" s="198"/>
      <c r="N127" s="199"/>
      <c r="O127" s="81"/>
      <c r="P127" s="81"/>
      <c r="Q127" s="81"/>
      <c r="R127" s="81"/>
      <c r="S127" s="81"/>
      <c r="T127" s="82"/>
      <c r="U127" s="35"/>
      <c r="V127" s="35"/>
      <c r="W127" s="35"/>
      <c r="X127" s="35"/>
      <c r="Y127" s="35"/>
      <c r="Z127" s="35"/>
      <c r="AA127" s="35"/>
      <c r="AB127" s="35"/>
      <c r="AC127" s="35"/>
      <c r="AD127" s="35"/>
      <c r="AE127" s="35"/>
      <c r="AT127" s="14" t="s">
        <v>148</v>
      </c>
      <c r="AU127" s="14" t="s">
        <v>72</v>
      </c>
    </row>
    <row r="128" s="2" customFormat="1">
      <c r="A128" s="35"/>
      <c r="B128" s="36"/>
      <c r="C128" s="37"/>
      <c r="D128" s="195" t="s">
        <v>260</v>
      </c>
      <c r="E128" s="37"/>
      <c r="F128" s="232" t="s">
        <v>345</v>
      </c>
      <c r="G128" s="37"/>
      <c r="H128" s="37"/>
      <c r="I128" s="197"/>
      <c r="J128" s="37"/>
      <c r="K128" s="37"/>
      <c r="L128" s="41"/>
      <c r="M128" s="198"/>
      <c r="N128" s="199"/>
      <c r="O128" s="81"/>
      <c r="P128" s="81"/>
      <c r="Q128" s="81"/>
      <c r="R128" s="81"/>
      <c r="S128" s="81"/>
      <c r="T128" s="82"/>
      <c r="U128" s="35"/>
      <c r="V128" s="35"/>
      <c r="W128" s="35"/>
      <c r="X128" s="35"/>
      <c r="Y128" s="35"/>
      <c r="Z128" s="35"/>
      <c r="AA128" s="35"/>
      <c r="AB128" s="35"/>
      <c r="AC128" s="35"/>
      <c r="AD128" s="35"/>
      <c r="AE128" s="35"/>
      <c r="AT128" s="14" t="s">
        <v>260</v>
      </c>
      <c r="AU128" s="14" t="s">
        <v>72</v>
      </c>
    </row>
    <row r="129" s="10" customFormat="1">
      <c r="A129" s="10"/>
      <c r="B129" s="200"/>
      <c r="C129" s="201"/>
      <c r="D129" s="195" t="s">
        <v>150</v>
      </c>
      <c r="E129" s="202" t="s">
        <v>19</v>
      </c>
      <c r="F129" s="203" t="s">
        <v>494</v>
      </c>
      <c r="G129" s="201"/>
      <c r="H129" s="204">
        <v>1498.2000000000001</v>
      </c>
      <c r="I129" s="205"/>
      <c r="J129" s="201"/>
      <c r="K129" s="201"/>
      <c r="L129" s="206"/>
      <c r="M129" s="207"/>
      <c r="N129" s="208"/>
      <c r="O129" s="208"/>
      <c r="P129" s="208"/>
      <c r="Q129" s="208"/>
      <c r="R129" s="208"/>
      <c r="S129" s="208"/>
      <c r="T129" s="209"/>
      <c r="U129" s="10"/>
      <c r="V129" s="10"/>
      <c r="W129" s="10"/>
      <c r="X129" s="10"/>
      <c r="Y129" s="10"/>
      <c r="Z129" s="10"/>
      <c r="AA129" s="10"/>
      <c r="AB129" s="10"/>
      <c r="AC129" s="10"/>
      <c r="AD129" s="10"/>
      <c r="AE129" s="10"/>
      <c r="AT129" s="210" t="s">
        <v>150</v>
      </c>
      <c r="AU129" s="210" t="s">
        <v>72</v>
      </c>
      <c r="AV129" s="10" t="s">
        <v>81</v>
      </c>
      <c r="AW129" s="10" t="s">
        <v>33</v>
      </c>
      <c r="AX129" s="10" t="s">
        <v>79</v>
      </c>
      <c r="AY129" s="210" t="s">
        <v>146</v>
      </c>
    </row>
    <row r="130" s="2" customFormat="1" ht="24.15" customHeight="1">
      <c r="A130" s="35"/>
      <c r="B130" s="36"/>
      <c r="C130" s="182" t="s">
        <v>8</v>
      </c>
      <c r="D130" s="182" t="s">
        <v>140</v>
      </c>
      <c r="E130" s="183" t="s">
        <v>354</v>
      </c>
      <c r="F130" s="184" t="s">
        <v>355</v>
      </c>
      <c r="G130" s="185" t="s">
        <v>187</v>
      </c>
      <c r="H130" s="186">
        <v>1135.809</v>
      </c>
      <c r="I130" s="187"/>
      <c r="J130" s="188">
        <f>ROUND(I130*H130,2)</f>
        <v>0</v>
      </c>
      <c r="K130" s="184" t="s">
        <v>144</v>
      </c>
      <c r="L130" s="41"/>
      <c r="M130" s="189" t="s">
        <v>19</v>
      </c>
      <c r="N130" s="190" t="s">
        <v>43</v>
      </c>
      <c r="O130" s="81"/>
      <c r="P130" s="191">
        <f>O130*H130</f>
        <v>0</v>
      </c>
      <c r="Q130" s="191">
        <v>0</v>
      </c>
      <c r="R130" s="191">
        <f>Q130*H130</f>
        <v>0</v>
      </c>
      <c r="S130" s="191">
        <v>0</v>
      </c>
      <c r="T130" s="192">
        <f>S130*H130</f>
        <v>0</v>
      </c>
      <c r="U130" s="35"/>
      <c r="V130" s="35"/>
      <c r="W130" s="35"/>
      <c r="X130" s="35"/>
      <c r="Y130" s="35"/>
      <c r="Z130" s="35"/>
      <c r="AA130" s="35"/>
      <c r="AB130" s="35"/>
      <c r="AC130" s="35"/>
      <c r="AD130" s="35"/>
      <c r="AE130" s="35"/>
      <c r="AR130" s="193" t="s">
        <v>312</v>
      </c>
      <c r="AT130" s="193" t="s">
        <v>140</v>
      </c>
      <c r="AU130" s="193" t="s">
        <v>72</v>
      </c>
      <c r="AY130" s="14" t="s">
        <v>146</v>
      </c>
      <c r="BE130" s="194">
        <f>IF(N130="základní",J130,0)</f>
        <v>0</v>
      </c>
      <c r="BF130" s="194">
        <f>IF(N130="snížená",J130,0)</f>
        <v>0</v>
      </c>
      <c r="BG130" s="194">
        <f>IF(N130="zákl. přenesená",J130,0)</f>
        <v>0</v>
      </c>
      <c r="BH130" s="194">
        <f>IF(N130="sníž. přenesená",J130,0)</f>
        <v>0</v>
      </c>
      <c r="BI130" s="194">
        <f>IF(N130="nulová",J130,0)</f>
        <v>0</v>
      </c>
      <c r="BJ130" s="14" t="s">
        <v>79</v>
      </c>
      <c r="BK130" s="194">
        <f>ROUND(I130*H130,2)</f>
        <v>0</v>
      </c>
      <c r="BL130" s="14" t="s">
        <v>312</v>
      </c>
      <c r="BM130" s="193" t="s">
        <v>495</v>
      </c>
    </row>
    <row r="131" s="2" customFormat="1">
      <c r="A131" s="35"/>
      <c r="B131" s="36"/>
      <c r="C131" s="37"/>
      <c r="D131" s="195" t="s">
        <v>148</v>
      </c>
      <c r="E131" s="37"/>
      <c r="F131" s="196" t="s">
        <v>357</v>
      </c>
      <c r="G131" s="37"/>
      <c r="H131" s="37"/>
      <c r="I131" s="197"/>
      <c r="J131" s="37"/>
      <c r="K131" s="37"/>
      <c r="L131" s="41"/>
      <c r="M131" s="198"/>
      <c r="N131" s="199"/>
      <c r="O131" s="81"/>
      <c r="P131" s="81"/>
      <c r="Q131" s="81"/>
      <c r="R131" s="81"/>
      <c r="S131" s="81"/>
      <c r="T131" s="82"/>
      <c r="U131" s="35"/>
      <c r="V131" s="35"/>
      <c r="W131" s="35"/>
      <c r="X131" s="35"/>
      <c r="Y131" s="35"/>
      <c r="Z131" s="35"/>
      <c r="AA131" s="35"/>
      <c r="AB131" s="35"/>
      <c r="AC131" s="35"/>
      <c r="AD131" s="35"/>
      <c r="AE131" s="35"/>
      <c r="AT131" s="14" t="s">
        <v>148</v>
      </c>
      <c r="AU131" s="14" t="s">
        <v>72</v>
      </c>
    </row>
    <row r="132" s="2" customFormat="1">
      <c r="A132" s="35"/>
      <c r="B132" s="36"/>
      <c r="C132" s="37"/>
      <c r="D132" s="195" t="s">
        <v>260</v>
      </c>
      <c r="E132" s="37"/>
      <c r="F132" s="232" t="s">
        <v>345</v>
      </c>
      <c r="G132" s="37"/>
      <c r="H132" s="37"/>
      <c r="I132" s="197"/>
      <c r="J132" s="37"/>
      <c r="K132" s="37"/>
      <c r="L132" s="41"/>
      <c r="M132" s="198"/>
      <c r="N132" s="199"/>
      <c r="O132" s="81"/>
      <c r="P132" s="81"/>
      <c r="Q132" s="81"/>
      <c r="R132" s="81"/>
      <c r="S132" s="81"/>
      <c r="T132" s="82"/>
      <c r="U132" s="35"/>
      <c r="V132" s="35"/>
      <c r="W132" s="35"/>
      <c r="X132" s="35"/>
      <c r="Y132" s="35"/>
      <c r="Z132" s="35"/>
      <c r="AA132" s="35"/>
      <c r="AB132" s="35"/>
      <c r="AC132" s="35"/>
      <c r="AD132" s="35"/>
      <c r="AE132" s="35"/>
      <c r="AT132" s="14" t="s">
        <v>260</v>
      </c>
      <c r="AU132" s="14" t="s">
        <v>72</v>
      </c>
    </row>
    <row r="133" s="10" customFormat="1">
      <c r="A133" s="10"/>
      <c r="B133" s="200"/>
      <c r="C133" s="201"/>
      <c r="D133" s="195" t="s">
        <v>150</v>
      </c>
      <c r="E133" s="202" t="s">
        <v>19</v>
      </c>
      <c r="F133" s="203" t="s">
        <v>496</v>
      </c>
      <c r="G133" s="201"/>
      <c r="H133" s="204">
        <v>1135.809</v>
      </c>
      <c r="I133" s="205"/>
      <c r="J133" s="201"/>
      <c r="K133" s="201"/>
      <c r="L133" s="206"/>
      <c r="M133" s="207"/>
      <c r="N133" s="208"/>
      <c r="O133" s="208"/>
      <c r="P133" s="208"/>
      <c r="Q133" s="208"/>
      <c r="R133" s="208"/>
      <c r="S133" s="208"/>
      <c r="T133" s="209"/>
      <c r="U133" s="10"/>
      <c r="V133" s="10"/>
      <c r="W133" s="10"/>
      <c r="X133" s="10"/>
      <c r="Y133" s="10"/>
      <c r="Z133" s="10"/>
      <c r="AA133" s="10"/>
      <c r="AB133" s="10"/>
      <c r="AC133" s="10"/>
      <c r="AD133" s="10"/>
      <c r="AE133" s="10"/>
      <c r="AT133" s="210" t="s">
        <v>150</v>
      </c>
      <c r="AU133" s="210" t="s">
        <v>72</v>
      </c>
      <c r="AV133" s="10" t="s">
        <v>81</v>
      </c>
      <c r="AW133" s="10" t="s">
        <v>33</v>
      </c>
      <c r="AX133" s="10" t="s">
        <v>79</v>
      </c>
      <c r="AY133" s="210" t="s">
        <v>146</v>
      </c>
    </row>
    <row r="134" s="2" customFormat="1" ht="24.15" customHeight="1">
      <c r="A134" s="35"/>
      <c r="B134" s="36"/>
      <c r="C134" s="182" t="s">
        <v>233</v>
      </c>
      <c r="D134" s="182" t="s">
        <v>140</v>
      </c>
      <c r="E134" s="183" t="s">
        <v>360</v>
      </c>
      <c r="F134" s="184" t="s">
        <v>361</v>
      </c>
      <c r="G134" s="185" t="s">
        <v>207</v>
      </c>
      <c r="H134" s="186">
        <v>2</v>
      </c>
      <c r="I134" s="187"/>
      <c r="J134" s="188">
        <f>ROUND(I134*H134,2)</f>
        <v>0</v>
      </c>
      <c r="K134" s="184" t="s">
        <v>144</v>
      </c>
      <c r="L134" s="41"/>
      <c r="M134" s="189" t="s">
        <v>19</v>
      </c>
      <c r="N134" s="190" t="s">
        <v>43</v>
      </c>
      <c r="O134" s="81"/>
      <c r="P134" s="191">
        <f>O134*H134</f>
        <v>0</v>
      </c>
      <c r="Q134" s="191">
        <v>0</v>
      </c>
      <c r="R134" s="191">
        <f>Q134*H134</f>
        <v>0</v>
      </c>
      <c r="S134" s="191">
        <v>0</v>
      </c>
      <c r="T134" s="192">
        <f>S134*H134</f>
        <v>0</v>
      </c>
      <c r="U134" s="35"/>
      <c r="V134" s="35"/>
      <c r="W134" s="35"/>
      <c r="X134" s="35"/>
      <c r="Y134" s="35"/>
      <c r="Z134" s="35"/>
      <c r="AA134" s="35"/>
      <c r="AB134" s="35"/>
      <c r="AC134" s="35"/>
      <c r="AD134" s="35"/>
      <c r="AE134" s="35"/>
      <c r="AR134" s="193" t="s">
        <v>312</v>
      </c>
      <c r="AT134" s="193" t="s">
        <v>140</v>
      </c>
      <c r="AU134" s="193" t="s">
        <v>72</v>
      </c>
      <c r="AY134" s="14" t="s">
        <v>146</v>
      </c>
      <c r="BE134" s="194">
        <f>IF(N134="základní",J134,0)</f>
        <v>0</v>
      </c>
      <c r="BF134" s="194">
        <f>IF(N134="snížená",J134,0)</f>
        <v>0</v>
      </c>
      <c r="BG134" s="194">
        <f>IF(N134="zákl. přenesená",J134,0)</f>
        <v>0</v>
      </c>
      <c r="BH134" s="194">
        <f>IF(N134="sníž. přenesená",J134,0)</f>
        <v>0</v>
      </c>
      <c r="BI134" s="194">
        <f>IF(N134="nulová",J134,0)</f>
        <v>0</v>
      </c>
      <c r="BJ134" s="14" t="s">
        <v>79</v>
      </c>
      <c r="BK134" s="194">
        <f>ROUND(I134*H134,2)</f>
        <v>0</v>
      </c>
      <c r="BL134" s="14" t="s">
        <v>312</v>
      </c>
      <c r="BM134" s="193" t="s">
        <v>497</v>
      </c>
    </row>
    <row r="135" s="2" customFormat="1">
      <c r="A135" s="35"/>
      <c r="B135" s="36"/>
      <c r="C135" s="37"/>
      <c r="D135" s="195" t="s">
        <v>148</v>
      </c>
      <c r="E135" s="37"/>
      <c r="F135" s="196" t="s">
        <v>363</v>
      </c>
      <c r="G135" s="37"/>
      <c r="H135" s="37"/>
      <c r="I135" s="197"/>
      <c r="J135" s="37"/>
      <c r="K135" s="37"/>
      <c r="L135" s="41"/>
      <c r="M135" s="198"/>
      <c r="N135" s="199"/>
      <c r="O135" s="81"/>
      <c r="P135" s="81"/>
      <c r="Q135" s="81"/>
      <c r="R135" s="81"/>
      <c r="S135" s="81"/>
      <c r="T135" s="82"/>
      <c r="U135" s="35"/>
      <c r="V135" s="35"/>
      <c r="W135" s="35"/>
      <c r="X135" s="35"/>
      <c r="Y135" s="35"/>
      <c r="Z135" s="35"/>
      <c r="AA135" s="35"/>
      <c r="AB135" s="35"/>
      <c r="AC135" s="35"/>
      <c r="AD135" s="35"/>
      <c r="AE135" s="35"/>
      <c r="AT135" s="14" t="s">
        <v>148</v>
      </c>
      <c r="AU135" s="14" t="s">
        <v>72</v>
      </c>
    </row>
    <row r="136" s="2" customFormat="1">
      <c r="A136" s="35"/>
      <c r="B136" s="36"/>
      <c r="C136" s="37"/>
      <c r="D136" s="195" t="s">
        <v>260</v>
      </c>
      <c r="E136" s="37"/>
      <c r="F136" s="232" t="s">
        <v>364</v>
      </c>
      <c r="G136" s="37"/>
      <c r="H136" s="37"/>
      <c r="I136" s="197"/>
      <c r="J136" s="37"/>
      <c r="K136" s="37"/>
      <c r="L136" s="41"/>
      <c r="M136" s="198"/>
      <c r="N136" s="199"/>
      <c r="O136" s="81"/>
      <c r="P136" s="81"/>
      <c r="Q136" s="81"/>
      <c r="R136" s="81"/>
      <c r="S136" s="81"/>
      <c r="T136" s="82"/>
      <c r="U136" s="35"/>
      <c r="V136" s="35"/>
      <c r="W136" s="35"/>
      <c r="X136" s="35"/>
      <c r="Y136" s="35"/>
      <c r="Z136" s="35"/>
      <c r="AA136" s="35"/>
      <c r="AB136" s="35"/>
      <c r="AC136" s="35"/>
      <c r="AD136" s="35"/>
      <c r="AE136" s="35"/>
      <c r="AT136" s="14" t="s">
        <v>260</v>
      </c>
      <c r="AU136" s="14" t="s">
        <v>72</v>
      </c>
    </row>
    <row r="137" s="2" customFormat="1" ht="16.5" customHeight="1">
      <c r="A137" s="35"/>
      <c r="B137" s="36"/>
      <c r="C137" s="182" t="s">
        <v>238</v>
      </c>
      <c r="D137" s="182" t="s">
        <v>140</v>
      </c>
      <c r="E137" s="183" t="s">
        <v>366</v>
      </c>
      <c r="F137" s="184" t="s">
        <v>367</v>
      </c>
      <c r="G137" s="185" t="s">
        <v>368</v>
      </c>
      <c r="H137" s="186">
        <v>10</v>
      </c>
      <c r="I137" s="187"/>
      <c r="J137" s="188">
        <f>ROUND(I137*H137,2)</f>
        <v>0</v>
      </c>
      <c r="K137" s="184" t="s">
        <v>144</v>
      </c>
      <c r="L137" s="41"/>
      <c r="M137" s="189" t="s">
        <v>19</v>
      </c>
      <c r="N137" s="190" t="s">
        <v>43</v>
      </c>
      <c r="O137" s="81"/>
      <c r="P137" s="191">
        <f>O137*H137</f>
        <v>0</v>
      </c>
      <c r="Q137" s="191">
        <v>0</v>
      </c>
      <c r="R137" s="191">
        <f>Q137*H137</f>
        <v>0</v>
      </c>
      <c r="S137" s="191">
        <v>0</v>
      </c>
      <c r="T137" s="192">
        <f>S137*H137</f>
        <v>0</v>
      </c>
      <c r="U137" s="35"/>
      <c r="V137" s="35"/>
      <c r="W137" s="35"/>
      <c r="X137" s="35"/>
      <c r="Y137" s="35"/>
      <c r="Z137" s="35"/>
      <c r="AA137" s="35"/>
      <c r="AB137" s="35"/>
      <c r="AC137" s="35"/>
      <c r="AD137" s="35"/>
      <c r="AE137" s="35"/>
      <c r="AR137" s="193" t="s">
        <v>369</v>
      </c>
      <c r="AT137" s="193" t="s">
        <v>140</v>
      </c>
      <c r="AU137" s="193" t="s">
        <v>72</v>
      </c>
      <c r="AY137" s="14" t="s">
        <v>146</v>
      </c>
      <c r="BE137" s="194">
        <f>IF(N137="základní",J137,0)</f>
        <v>0</v>
      </c>
      <c r="BF137" s="194">
        <f>IF(N137="snížená",J137,0)</f>
        <v>0</v>
      </c>
      <c r="BG137" s="194">
        <f>IF(N137="zákl. přenesená",J137,0)</f>
        <v>0</v>
      </c>
      <c r="BH137" s="194">
        <f>IF(N137="sníž. přenesená",J137,0)</f>
        <v>0</v>
      </c>
      <c r="BI137" s="194">
        <f>IF(N137="nulová",J137,0)</f>
        <v>0</v>
      </c>
      <c r="BJ137" s="14" t="s">
        <v>79</v>
      </c>
      <c r="BK137" s="194">
        <f>ROUND(I137*H137,2)</f>
        <v>0</v>
      </c>
      <c r="BL137" s="14" t="s">
        <v>369</v>
      </c>
      <c r="BM137" s="193" t="s">
        <v>498</v>
      </c>
    </row>
    <row r="138" s="2" customFormat="1">
      <c r="A138" s="35"/>
      <c r="B138" s="36"/>
      <c r="C138" s="37"/>
      <c r="D138" s="195" t="s">
        <v>148</v>
      </c>
      <c r="E138" s="37"/>
      <c r="F138" s="196" t="s">
        <v>367</v>
      </c>
      <c r="G138" s="37"/>
      <c r="H138" s="37"/>
      <c r="I138" s="197"/>
      <c r="J138" s="37"/>
      <c r="K138" s="37"/>
      <c r="L138" s="41"/>
      <c r="M138" s="198"/>
      <c r="N138" s="199"/>
      <c r="O138" s="81"/>
      <c r="P138" s="81"/>
      <c r="Q138" s="81"/>
      <c r="R138" s="81"/>
      <c r="S138" s="81"/>
      <c r="T138" s="82"/>
      <c r="U138" s="35"/>
      <c r="V138" s="35"/>
      <c r="W138" s="35"/>
      <c r="X138" s="35"/>
      <c r="Y138" s="35"/>
      <c r="Z138" s="35"/>
      <c r="AA138" s="35"/>
      <c r="AB138" s="35"/>
      <c r="AC138" s="35"/>
      <c r="AD138" s="35"/>
      <c r="AE138" s="35"/>
      <c r="AT138" s="14" t="s">
        <v>148</v>
      </c>
      <c r="AU138" s="14" t="s">
        <v>72</v>
      </c>
    </row>
    <row r="139" s="2" customFormat="1" ht="16.5" customHeight="1">
      <c r="A139" s="35"/>
      <c r="B139" s="36"/>
      <c r="C139" s="182" t="s">
        <v>243</v>
      </c>
      <c r="D139" s="182" t="s">
        <v>140</v>
      </c>
      <c r="E139" s="183" t="s">
        <v>372</v>
      </c>
      <c r="F139" s="184" t="s">
        <v>373</v>
      </c>
      <c r="G139" s="185" t="s">
        <v>207</v>
      </c>
      <c r="H139" s="186">
        <v>40</v>
      </c>
      <c r="I139" s="187"/>
      <c r="J139" s="188">
        <f>ROUND(I139*H139,2)</f>
        <v>0</v>
      </c>
      <c r="K139" s="184" t="s">
        <v>144</v>
      </c>
      <c r="L139" s="41"/>
      <c r="M139" s="189" t="s">
        <v>19</v>
      </c>
      <c r="N139" s="190" t="s">
        <v>43</v>
      </c>
      <c r="O139" s="81"/>
      <c r="P139" s="191">
        <f>O139*H139</f>
        <v>0</v>
      </c>
      <c r="Q139" s="191">
        <v>0</v>
      </c>
      <c r="R139" s="191">
        <f>Q139*H139</f>
        <v>0</v>
      </c>
      <c r="S139" s="191">
        <v>0</v>
      </c>
      <c r="T139" s="192">
        <f>S139*H139</f>
        <v>0</v>
      </c>
      <c r="U139" s="35"/>
      <c r="V139" s="35"/>
      <c r="W139" s="35"/>
      <c r="X139" s="35"/>
      <c r="Y139" s="35"/>
      <c r="Z139" s="35"/>
      <c r="AA139" s="35"/>
      <c r="AB139" s="35"/>
      <c r="AC139" s="35"/>
      <c r="AD139" s="35"/>
      <c r="AE139" s="35"/>
      <c r="AR139" s="193" t="s">
        <v>369</v>
      </c>
      <c r="AT139" s="193" t="s">
        <v>140</v>
      </c>
      <c r="AU139" s="193" t="s">
        <v>72</v>
      </c>
      <c r="AY139" s="14" t="s">
        <v>146</v>
      </c>
      <c r="BE139" s="194">
        <f>IF(N139="základní",J139,0)</f>
        <v>0</v>
      </c>
      <c r="BF139" s="194">
        <f>IF(N139="snížená",J139,0)</f>
        <v>0</v>
      </c>
      <c r="BG139" s="194">
        <f>IF(N139="zákl. přenesená",J139,0)</f>
        <v>0</v>
      </c>
      <c r="BH139" s="194">
        <f>IF(N139="sníž. přenesená",J139,0)</f>
        <v>0</v>
      </c>
      <c r="BI139" s="194">
        <f>IF(N139="nulová",J139,0)</f>
        <v>0</v>
      </c>
      <c r="BJ139" s="14" t="s">
        <v>79</v>
      </c>
      <c r="BK139" s="194">
        <f>ROUND(I139*H139,2)</f>
        <v>0</v>
      </c>
      <c r="BL139" s="14" t="s">
        <v>369</v>
      </c>
      <c r="BM139" s="193" t="s">
        <v>499</v>
      </c>
    </row>
    <row r="140" s="2" customFormat="1">
      <c r="A140" s="35"/>
      <c r="B140" s="36"/>
      <c r="C140" s="37"/>
      <c r="D140" s="195" t="s">
        <v>148</v>
      </c>
      <c r="E140" s="37"/>
      <c r="F140" s="196" t="s">
        <v>373</v>
      </c>
      <c r="G140" s="37"/>
      <c r="H140" s="37"/>
      <c r="I140" s="197"/>
      <c r="J140" s="37"/>
      <c r="K140" s="37"/>
      <c r="L140" s="41"/>
      <c r="M140" s="198"/>
      <c r="N140" s="199"/>
      <c r="O140" s="81"/>
      <c r="P140" s="81"/>
      <c r="Q140" s="81"/>
      <c r="R140" s="81"/>
      <c r="S140" s="81"/>
      <c r="T140" s="82"/>
      <c r="U140" s="35"/>
      <c r="V140" s="35"/>
      <c r="W140" s="35"/>
      <c r="X140" s="35"/>
      <c r="Y140" s="35"/>
      <c r="Z140" s="35"/>
      <c r="AA140" s="35"/>
      <c r="AB140" s="35"/>
      <c r="AC140" s="35"/>
      <c r="AD140" s="35"/>
      <c r="AE140" s="35"/>
      <c r="AT140" s="14" t="s">
        <v>148</v>
      </c>
      <c r="AU140" s="14" t="s">
        <v>72</v>
      </c>
    </row>
    <row r="141" s="10" customFormat="1">
      <c r="A141" s="10"/>
      <c r="B141" s="200"/>
      <c r="C141" s="201"/>
      <c r="D141" s="195" t="s">
        <v>150</v>
      </c>
      <c r="E141" s="202" t="s">
        <v>19</v>
      </c>
      <c r="F141" s="203" t="s">
        <v>500</v>
      </c>
      <c r="G141" s="201"/>
      <c r="H141" s="204">
        <v>40</v>
      </c>
      <c r="I141" s="205"/>
      <c r="J141" s="201"/>
      <c r="K141" s="201"/>
      <c r="L141" s="206"/>
      <c r="M141" s="207"/>
      <c r="N141" s="208"/>
      <c r="O141" s="208"/>
      <c r="P141" s="208"/>
      <c r="Q141" s="208"/>
      <c r="R141" s="208"/>
      <c r="S141" s="208"/>
      <c r="T141" s="209"/>
      <c r="U141" s="10"/>
      <c r="V141" s="10"/>
      <c r="W141" s="10"/>
      <c r="X141" s="10"/>
      <c r="Y141" s="10"/>
      <c r="Z141" s="10"/>
      <c r="AA141" s="10"/>
      <c r="AB141" s="10"/>
      <c r="AC141" s="10"/>
      <c r="AD141" s="10"/>
      <c r="AE141" s="10"/>
      <c r="AT141" s="210" t="s">
        <v>150</v>
      </c>
      <c r="AU141" s="210" t="s">
        <v>72</v>
      </c>
      <c r="AV141" s="10" t="s">
        <v>81</v>
      </c>
      <c r="AW141" s="10" t="s">
        <v>33</v>
      </c>
      <c r="AX141" s="10" t="s">
        <v>79</v>
      </c>
      <c r="AY141" s="210" t="s">
        <v>146</v>
      </c>
    </row>
    <row r="142" s="2" customFormat="1" ht="24.15" customHeight="1">
      <c r="A142" s="35"/>
      <c r="B142" s="36"/>
      <c r="C142" s="182" t="s">
        <v>249</v>
      </c>
      <c r="D142" s="182" t="s">
        <v>140</v>
      </c>
      <c r="E142" s="183" t="s">
        <v>377</v>
      </c>
      <c r="F142" s="184" t="s">
        <v>378</v>
      </c>
      <c r="G142" s="185" t="s">
        <v>207</v>
      </c>
      <c r="H142" s="186">
        <v>40</v>
      </c>
      <c r="I142" s="187"/>
      <c r="J142" s="188">
        <f>ROUND(I142*H142,2)</f>
        <v>0</v>
      </c>
      <c r="K142" s="184" t="s">
        <v>144</v>
      </c>
      <c r="L142" s="41"/>
      <c r="M142" s="189" t="s">
        <v>19</v>
      </c>
      <c r="N142" s="190" t="s">
        <v>43</v>
      </c>
      <c r="O142" s="81"/>
      <c r="P142" s="191">
        <f>O142*H142</f>
        <v>0</v>
      </c>
      <c r="Q142" s="191">
        <v>0</v>
      </c>
      <c r="R142" s="191">
        <f>Q142*H142</f>
        <v>0</v>
      </c>
      <c r="S142" s="191">
        <v>0</v>
      </c>
      <c r="T142" s="192">
        <f>S142*H142</f>
        <v>0</v>
      </c>
      <c r="U142" s="35"/>
      <c r="V142" s="35"/>
      <c r="W142" s="35"/>
      <c r="X142" s="35"/>
      <c r="Y142" s="35"/>
      <c r="Z142" s="35"/>
      <c r="AA142" s="35"/>
      <c r="AB142" s="35"/>
      <c r="AC142" s="35"/>
      <c r="AD142" s="35"/>
      <c r="AE142" s="35"/>
      <c r="AR142" s="193" t="s">
        <v>369</v>
      </c>
      <c r="AT142" s="193" t="s">
        <v>140</v>
      </c>
      <c r="AU142" s="193" t="s">
        <v>72</v>
      </c>
      <c r="AY142" s="14" t="s">
        <v>146</v>
      </c>
      <c r="BE142" s="194">
        <f>IF(N142="základní",J142,0)</f>
        <v>0</v>
      </c>
      <c r="BF142" s="194">
        <f>IF(N142="snížená",J142,0)</f>
        <v>0</v>
      </c>
      <c r="BG142" s="194">
        <f>IF(N142="zákl. přenesená",J142,0)</f>
        <v>0</v>
      </c>
      <c r="BH142" s="194">
        <f>IF(N142="sníž. přenesená",J142,0)</f>
        <v>0</v>
      </c>
      <c r="BI142" s="194">
        <f>IF(N142="nulová",J142,0)</f>
        <v>0</v>
      </c>
      <c r="BJ142" s="14" t="s">
        <v>79</v>
      </c>
      <c r="BK142" s="194">
        <f>ROUND(I142*H142,2)</f>
        <v>0</v>
      </c>
      <c r="BL142" s="14" t="s">
        <v>369</v>
      </c>
      <c r="BM142" s="193" t="s">
        <v>501</v>
      </c>
    </row>
    <row r="143" s="2" customFormat="1">
      <c r="A143" s="35"/>
      <c r="B143" s="36"/>
      <c r="C143" s="37"/>
      <c r="D143" s="195" t="s">
        <v>148</v>
      </c>
      <c r="E143" s="37"/>
      <c r="F143" s="196" t="s">
        <v>380</v>
      </c>
      <c r="G143" s="37"/>
      <c r="H143" s="37"/>
      <c r="I143" s="197"/>
      <c r="J143" s="37"/>
      <c r="K143" s="37"/>
      <c r="L143" s="41"/>
      <c r="M143" s="198"/>
      <c r="N143" s="199"/>
      <c r="O143" s="81"/>
      <c r="P143" s="81"/>
      <c r="Q143" s="81"/>
      <c r="R143" s="81"/>
      <c r="S143" s="81"/>
      <c r="T143" s="82"/>
      <c r="U143" s="35"/>
      <c r="V143" s="35"/>
      <c r="W143" s="35"/>
      <c r="X143" s="35"/>
      <c r="Y143" s="35"/>
      <c r="Z143" s="35"/>
      <c r="AA143" s="35"/>
      <c r="AB143" s="35"/>
      <c r="AC143" s="35"/>
      <c r="AD143" s="35"/>
      <c r="AE143" s="35"/>
      <c r="AT143" s="14" t="s">
        <v>148</v>
      </c>
      <c r="AU143" s="14" t="s">
        <v>72</v>
      </c>
    </row>
    <row r="144" s="10" customFormat="1">
      <c r="A144" s="10"/>
      <c r="B144" s="200"/>
      <c r="C144" s="201"/>
      <c r="D144" s="195" t="s">
        <v>150</v>
      </c>
      <c r="E144" s="202" t="s">
        <v>19</v>
      </c>
      <c r="F144" s="203" t="s">
        <v>500</v>
      </c>
      <c r="G144" s="201"/>
      <c r="H144" s="204">
        <v>40</v>
      </c>
      <c r="I144" s="205"/>
      <c r="J144" s="201"/>
      <c r="K144" s="201"/>
      <c r="L144" s="206"/>
      <c r="M144" s="207"/>
      <c r="N144" s="208"/>
      <c r="O144" s="208"/>
      <c r="P144" s="208"/>
      <c r="Q144" s="208"/>
      <c r="R144" s="208"/>
      <c r="S144" s="208"/>
      <c r="T144" s="209"/>
      <c r="U144" s="10"/>
      <c r="V144" s="10"/>
      <c r="W144" s="10"/>
      <c r="X144" s="10"/>
      <c r="Y144" s="10"/>
      <c r="Z144" s="10"/>
      <c r="AA144" s="10"/>
      <c r="AB144" s="10"/>
      <c r="AC144" s="10"/>
      <c r="AD144" s="10"/>
      <c r="AE144" s="10"/>
      <c r="AT144" s="210" t="s">
        <v>150</v>
      </c>
      <c r="AU144" s="210" t="s">
        <v>72</v>
      </c>
      <c r="AV144" s="10" t="s">
        <v>81</v>
      </c>
      <c r="AW144" s="10" t="s">
        <v>33</v>
      </c>
      <c r="AX144" s="10" t="s">
        <v>79</v>
      </c>
      <c r="AY144" s="210" t="s">
        <v>146</v>
      </c>
    </row>
    <row r="145" s="2" customFormat="1" ht="16.5" customHeight="1">
      <c r="A145" s="35"/>
      <c r="B145" s="36"/>
      <c r="C145" s="182" t="s">
        <v>255</v>
      </c>
      <c r="D145" s="182" t="s">
        <v>140</v>
      </c>
      <c r="E145" s="183" t="s">
        <v>382</v>
      </c>
      <c r="F145" s="184" t="s">
        <v>383</v>
      </c>
      <c r="G145" s="185" t="s">
        <v>207</v>
      </c>
      <c r="H145" s="186">
        <v>4</v>
      </c>
      <c r="I145" s="187"/>
      <c r="J145" s="188">
        <f>ROUND(I145*H145,2)</f>
        <v>0</v>
      </c>
      <c r="K145" s="184" t="s">
        <v>144</v>
      </c>
      <c r="L145" s="41"/>
      <c r="M145" s="189" t="s">
        <v>19</v>
      </c>
      <c r="N145" s="190" t="s">
        <v>43</v>
      </c>
      <c r="O145" s="81"/>
      <c r="P145" s="191">
        <f>O145*H145</f>
        <v>0</v>
      </c>
      <c r="Q145" s="191">
        <v>0</v>
      </c>
      <c r="R145" s="191">
        <f>Q145*H145</f>
        <v>0</v>
      </c>
      <c r="S145" s="191">
        <v>0</v>
      </c>
      <c r="T145" s="192">
        <f>S145*H145</f>
        <v>0</v>
      </c>
      <c r="U145" s="35"/>
      <c r="V145" s="35"/>
      <c r="W145" s="35"/>
      <c r="X145" s="35"/>
      <c r="Y145" s="35"/>
      <c r="Z145" s="35"/>
      <c r="AA145" s="35"/>
      <c r="AB145" s="35"/>
      <c r="AC145" s="35"/>
      <c r="AD145" s="35"/>
      <c r="AE145" s="35"/>
      <c r="AR145" s="193" t="s">
        <v>369</v>
      </c>
      <c r="AT145" s="193" t="s">
        <v>140</v>
      </c>
      <c r="AU145" s="193" t="s">
        <v>72</v>
      </c>
      <c r="AY145" s="14" t="s">
        <v>146</v>
      </c>
      <c r="BE145" s="194">
        <f>IF(N145="základní",J145,0)</f>
        <v>0</v>
      </c>
      <c r="BF145" s="194">
        <f>IF(N145="snížená",J145,0)</f>
        <v>0</v>
      </c>
      <c r="BG145" s="194">
        <f>IF(N145="zákl. přenesená",J145,0)</f>
        <v>0</v>
      </c>
      <c r="BH145" s="194">
        <f>IF(N145="sníž. přenesená",J145,0)</f>
        <v>0</v>
      </c>
      <c r="BI145" s="194">
        <f>IF(N145="nulová",J145,0)</f>
        <v>0</v>
      </c>
      <c r="BJ145" s="14" t="s">
        <v>79</v>
      </c>
      <c r="BK145" s="194">
        <f>ROUND(I145*H145,2)</f>
        <v>0</v>
      </c>
      <c r="BL145" s="14" t="s">
        <v>369</v>
      </c>
      <c r="BM145" s="193" t="s">
        <v>502</v>
      </c>
    </row>
    <row r="146" s="2" customFormat="1">
      <c r="A146" s="35"/>
      <c r="B146" s="36"/>
      <c r="C146" s="37"/>
      <c r="D146" s="195" t="s">
        <v>148</v>
      </c>
      <c r="E146" s="37"/>
      <c r="F146" s="196" t="s">
        <v>383</v>
      </c>
      <c r="G146" s="37"/>
      <c r="H146" s="37"/>
      <c r="I146" s="197"/>
      <c r="J146" s="37"/>
      <c r="K146" s="37"/>
      <c r="L146" s="41"/>
      <c r="M146" s="198"/>
      <c r="N146" s="199"/>
      <c r="O146" s="81"/>
      <c r="P146" s="81"/>
      <c r="Q146" s="81"/>
      <c r="R146" s="81"/>
      <c r="S146" s="81"/>
      <c r="T146" s="82"/>
      <c r="U146" s="35"/>
      <c r="V146" s="35"/>
      <c r="W146" s="35"/>
      <c r="X146" s="35"/>
      <c r="Y146" s="35"/>
      <c r="Z146" s="35"/>
      <c r="AA146" s="35"/>
      <c r="AB146" s="35"/>
      <c r="AC146" s="35"/>
      <c r="AD146" s="35"/>
      <c r="AE146" s="35"/>
      <c r="AT146" s="14" t="s">
        <v>148</v>
      </c>
      <c r="AU146" s="14" t="s">
        <v>72</v>
      </c>
    </row>
    <row r="147" s="10" customFormat="1">
      <c r="A147" s="10"/>
      <c r="B147" s="200"/>
      <c r="C147" s="201"/>
      <c r="D147" s="195" t="s">
        <v>150</v>
      </c>
      <c r="E147" s="202" t="s">
        <v>19</v>
      </c>
      <c r="F147" s="203" t="s">
        <v>431</v>
      </c>
      <c r="G147" s="201"/>
      <c r="H147" s="204">
        <v>4</v>
      </c>
      <c r="I147" s="205"/>
      <c r="J147" s="201"/>
      <c r="K147" s="201"/>
      <c r="L147" s="206"/>
      <c r="M147" s="207"/>
      <c r="N147" s="208"/>
      <c r="O147" s="208"/>
      <c r="P147" s="208"/>
      <c r="Q147" s="208"/>
      <c r="R147" s="208"/>
      <c r="S147" s="208"/>
      <c r="T147" s="209"/>
      <c r="U147" s="10"/>
      <c r="V147" s="10"/>
      <c r="W147" s="10"/>
      <c r="X147" s="10"/>
      <c r="Y147" s="10"/>
      <c r="Z147" s="10"/>
      <c r="AA147" s="10"/>
      <c r="AB147" s="10"/>
      <c r="AC147" s="10"/>
      <c r="AD147" s="10"/>
      <c r="AE147" s="10"/>
      <c r="AT147" s="210" t="s">
        <v>150</v>
      </c>
      <c r="AU147" s="210" t="s">
        <v>72</v>
      </c>
      <c r="AV147" s="10" t="s">
        <v>81</v>
      </c>
      <c r="AW147" s="10" t="s">
        <v>33</v>
      </c>
      <c r="AX147" s="10" t="s">
        <v>79</v>
      </c>
      <c r="AY147" s="210" t="s">
        <v>146</v>
      </c>
    </row>
    <row r="148" s="2" customFormat="1" ht="16.5" customHeight="1">
      <c r="A148" s="35"/>
      <c r="B148" s="36"/>
      <c r="C148" s="182" t="s">
        <v>7</v>
      </c>
      <c r="D148" s="182" t="s">
        <v>140</v>
      </c>
      <c r="E148" s="183" t="s">
        <v>386</v>
      </c>
      <c r="F148" s="184" t="s">
        <v>387</v>
      </c>
      <c r="G148" s="185" t="s">
        <v>207</v>
      </c>
      <c r="H148" s="186">
        <v>4</v>
      </c>
      <c r="I148" s="187"/>
      <c r="J148" s="188">
        <f>ROUND(I148*H148,2)</f>
        <v>0</v>
      </c>
      <c r="K148" s="184" t="s">
        <v>144</v>
      </c>
      <c r="L148" s="41"/>
      <c r="M148" s="189" t="s">
        <v>19</v>
      </c>
      <c r="N148" s="190" t="s">
        <v>43</v>
      </c>
      <c r="O148" s="81"/>
      <c r="P148" s="191">
        <f>O148*H148</f>
        <v>0</v>
      </c>
      <c r="Q148" s="191">
        <v>0</v>
      </c>
      <c r="R148" s="191">
        <f>Q148*H148</f>
        <v>0</v>
      </c>
      <c r="S148" s="191">
        <v>0</v>
      </c>
      <c r="T148" s="192">
        <f>S148*H148</f>
        <v>0</v>
      </c>
      <c r="U148" s="35"/>
      <c r="V148" s="35"/>
      <c r="W148" s="35"/>
      <c r="X148" s="35"/>
      <c r="Y148" s="35"/>
      <c r="Z148" s="35"/>
      <c r="AA148" s="35"/>
      <c r="AB148" s="35"/>
      <c r="AC148" s="35"/>
      <c r="AD148" s="35"/>
      <c r="AE148" s="35"/>
      <c r="AR148" s="193" t="s">
        <v>369</v>
      </c>
      <c r="AT148" s="193" t="s">
        <v>140</v>
      </c>
      <c r="AU148" s="193" t="s">
        <v>72</v>
      </c>
      <c r="AY148" s="14" t="s">
        <v>146</v>
      </c>
      <c r="BE148" s="194">
        <f>IF(N148="základní",J148,0)</f>
        <v>0</v>
      </c>
      <c r="BF148" s="194">
        <f>IF(N148="snížená",J148,0)</f>
        <v>0</v>
      </c>
      <c r="BG148" s="194">
        <f>IF(N148="zákl. přenesená",J148,0)</f>
        <v>0</v>
      </c>
      <c r="BH148" s="194">
        <f>IF(N148="sníž. přenesená",J148,0)</f>
        <v>0</v>
      </c>
      <c r="BI148" s="194">
        <f>IF(N148="nulová",J148,0)</f>
        <v>0</v>
      </c>
      <c r="BJ148" s="14" t="s">
        <v>79</v>
      </c>
      <c r="BK148" s="194">
        <f>ROUND(I148*H148,2)</f>
        <v>0</v>
      </c>
      <c r="BL148" s="14" t="s">
        <v>369</v>
      </c>
      <c r="BM148" s="193" t="s">
        <v>503</v>
      </c>
    </row>
    <row r="149" s="2" customFormat="1">
      <c r="A149" s="35"/>
      <c r="B149" s="36"/>
      <c r="C149" s="37"/>
      <c r="D149" s="195" t="s">
        <v>148</v>
      </c>
      <c r="E149" s="37"/>
      <c r="F149" s="196" t="s">
        <v>387</v>
      </c>
      <c r="G149" s="37"/>
      <c r="H149" s="37"/>
      <c r="I149" s="197"/>
      <c r="J149" s="37"/>
      <c r="K149" s="37"/>
      <c r="L149" s="41"/>
      <c r="M149" s="198"/>
      <c r="N149" s="199"/>
      <c r="O149" s="81"/>
      <c r="P149" s="81"/>
      <c r="Q149" s="81"/>
      <c r="R149" s="81"/>
      <c r="S149" s="81"/>
      <c r="T149" s="82"/>
      <c r="U149" s="35"/>
      <c r="V149" s="35"/>
      <c r="W149" s="35"/>
      <c r="X149" s="35"/>
      <c r="Y149" s="35"/>
      <c r="Z149" s="35"/>
      <c r="AA149" s="35"/>
      <c r="AB149" s="35"/>
      <c r="AC149" s="35"/>
      <c r="AD149" s="35"/>
      <c r="AE149" s="35"/>
      <c r="AT149" s="14" t="s">
        <v>148</v>
      </c>
      <c r="AU149" s="14" t="s">
        <v>72</v>
      </c>
    </row>
    <row r="150" s="10" customFormat="1">
      <c r="A150" s="10"/>
      <c r="B150" s="200"/>
      <c r="C150" s="201"/>
      <c r="D150" s="195" t="s">
        <v>150</v>
      </c>
      <c r="E150" s="202" t="s">
        <v>19</v>
      </c>
      <c r="F150" s="203" t="s">
        <v>431</v>
      </c>
      <c r="G150" s="201"/>
      <c r="H150" s="204">
        <v>4</v>
      </c>
      <c r="I150" s="205"/>
      <c r="J150" s="201"/>
      <c r="K150" s="201"/>
      <c r="L150" s="206"/>
      <c r="M150" s="237"/>
      <c r="N150" s="238"/>
      <c r="O150" s="238"/>
      <c r="P150" s="238"/>
      <c r="Q150" s="238"/>
      <c r="R150" s="238"/>
      <c r="S150" s="238"/>
      <c r="T150" s="239"/>
      <c r="U150" s="10"/>
      <c r="V150" s="10"/>
      <c r="W150" s="10"/>
      <c r="X150" s="10"/>
      <c r="Y150" s="10"/>
      <c r="Z150" s="10"/>
      <c r="AA150" s="10"/>
      <c r="AB150" s="10"/>
      <c r="AC150" s="10"/>
      <c r="AD150" s="10"/>
      <c r="AE150" s="10"/>
      <c r="AT150" s="210" t="s">
        <v>150</v>
      </c>
      <c r="AU150" s="210" t="s">
        <v>72</v>
      </c>
      <c r="AV150" s="10" t="s">
        <v>81</v>
      </c>
      <c r="AW150" s="10" t="s">
        <v>33</v>
      </c>
      <c r="AX150" s="10" t="s">
        <v>79</v>
      </c>
      <c r="AY150" s="210" t="s">
        <v>146</v>
      </c>
    </row>
    <row r="151" s="2" customFormat="1" ht="6.96" customHeight="1">
      <c r="A151" s="35"/>
      <c r="B151" s="56"/>
      <c r="C151" s="57"/>
      <c r="D151" s="57"/>
      <c r="E151" s="57"/>
      <c r="F151" s="57"/>
      <c r="G151" s="57"/>
      <c r="H151" s="57"/>
      <c r="I151" s="57"/>
      <c r="J151" s="57"/>
      <c r="K151" s="57"/>
      <c r="L151" s="41"/>
      <c r="M151" s="35"/>
      <c r="O151" s="35"/>
      <c r="P151" s="35"/>
      <c r="Q151" s="35"/>
      <c r="R151" s="35"/>
      <c r="S151" s="35"/>
      <c r="T151" s="35"/>
      <c r="U151" s="35"/>
      <c r="V151" s="35"/>
      <c r="W151" s="35"/>
      <c r="X151" s="35"/>
      <c r="Y151" s="35"/>
      <c r="Z151" s="35"/>
      <c r="AA151" s="35"/>
      <c r="AB151" s="35"/>
      <c r="AC151" s="35"/>
      <c r="AD151" s="35"/>
      <c r="AE151" s="35"/>
    </row>
  </sheetData>
  <sheetProtection sheet="1" autoFilter="0" formatColumns="0" formatRows="0" objects="1" scenarios="1" spinCount="100000" saltValue="dYOBKMjlOXAQqFEpw3eYKT8rghgmZd367j9X2S4MZeCeHZtJbpBi9CfgnK5fEchxYq6y33xhqHuEW/gTUGQtjA==" hashValue="Aj8HmS/Cp5IShAvufXq6JOierHYKY3lEzVGzkWKGiqf/n+DthUizvzgrQjvJGQJLbz9YwO5gbRfAn3Gp/3e63g==" algorithmName="SHA-512" password="CC35"/>
  <autoFilter ref="C84:K150"/>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110</v>
      </c>
    </row>
    <row r="3" s="1" customFormat="1" ht="6.96" customHeight="1">
      <c r="B3" s="135"/>
      <c r="C3" s="136"/>
      <c r="D3" s="136"/>
      <c r="E3" s="136"/>
      <c r="F3" s="136"/>
      <c r="G3" s="136"/>
      <c r="H3" s="136"/>
      <c r="I3" s="136"/>
      <c r="J3" s="136"/>
      <c r="K3" s="136"/>
      <c r="L3" s="17"/>
      <c r="AT3" s="14" t="s">
        <v>81</v>
      </c>
    </row>
    <row r="4" s="1" customFormat="1" ht="24.96" customHeight="1">
      <c r="B4" s="17"/>
      <c r="D4" s="137" t="s">
        <v>118</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Čištění kolejového lože v úseku Klatovy - Přeštice</v>
      </c>
      <c r="F7" s="139"/>
      <c r="G7" s="139"/>
      <c r="H7" s="139"/>
      <c r="L7" s="17"/>
    </row>
    <row r="8" s="1" customFormat="1" ht="12" customHeight="1">
      <c r="B8" s="17"/>
      <c r="D8" s="139" t="s">
        <v>119</v>
      </c>
      <c r="L8" s="17"/>
    </row>
    <row r="9" s="2" customFormat="1" ht="16.5" customHeight="1">
      <c r="A9" s="35"/>
      <c r="B9" s="41"/>
      <c r="C9" s="35"/>
      <c r="D9" s="35"/>
      <c r="E9" s="140" t="s">
        <v>504</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121</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505</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22. 2. 2023</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ROUND((SUM(BE85:BE155)),  2)</f>
        <v>0</v>
      </c>
      <c r="G35" s="35"/>
      <c r="H35" s="35"/>
      <c r="I35" s="154">
        <v>0.20999999999999999</v>
      </c>
      <c r="J35" s="153">
        <f>ROUND(((SUM(BE85:BE155))*I35),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ROUND((SUM(BF85:BF155)),  2)</f>
        <v>0</v>
      </c>
      <c r="G36" s="35"/>
      <c r="H36" s="35"/>
      <c r="I36" s="154">
        <v>0.14999999999999999</v>
      </c>
      <c r="J36" s="153">
        <f>ROUND(((SUM(BF85:BF155))*I36),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ROUND((SUM(BG85:BG155)),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ROUND((SUM(BH85:BH155)),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ROUND((SUM(BI85:BI155)),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123</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Čištění kolejového lože v úseku Klatovy - Přeštice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119</v>
      </c>
      <c r="D51" s="19"/>
      <c r="E51" s="19"/>
      <c r="F51" s="19"/>
      <c r="G51" s="19"/>
      <c r="H51" s="19"/>
      <c r="I51" s="19"/>
      <c r="J51" s="19"/>
      <c r="K51" s="19"/>
      <c r="L51" s="17"/>
    </row>
    <row r="52" s="2" customFormat="1" ht="16.5" customHeight="1">
      <c r="A52" s="35"/>
      <c r="B52" s="36"/>
      <c r="C52" s="37"/>
      <c r="D52" s="37"/>
      <c r="E52" s="166" t="s">
        <v>504</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121</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5.1 - Výměna pražců, kolejnic a KL</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Přeštice</v>
      </c>
      <c r="G56" s="37"/>
      <c r="H56" s="37"/>
      <c r="I56" s="29" t="s">
        <v>23</v>
      </c>
      <c r="J56" s="69" t="str">
        <f>IF(J14="","",J14)</f>
        <v>22. 2. 2023</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124</v>
      </c>
      <c r="D61" s="168"/>
      <c r="E61" s="168"/>
      <c r="F61" s="168"/>
      <c r="G61" s="168"/>
      <c r="H61" s="168"/>
      <c r="I61" s="168"/>
      <c r="J61" s="169" t="s">
        <v>125</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126</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Čištění kolejového lože v úseku Klatovy - Přeštice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9"/>
      <c r="J74" s="19"/>
      <c r="K74" s="19"/>
      <c r="L74" s="17"/>
    </row>
    <row r="75" s="2" customFormat="1" ht="16.5" customHeight="1">
      <c r="A75" s="35"/>
      <c r="B75" s="36"/>
      <c r="C75" s="37"/>
      <c r="D75" s="37"/>
      <c r="E75" s="166" t="s">
        <v>504</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5.1 - Výměna pražců, kolejnic a KL</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Přeštice</v>
      </c>
      <c r="G79" s="37"/>
      <c r="H79" s="37"/>
      <c r="I79" s="29" t="s">
        <v>23</v>
      </c>
      <c r="J79" s="69" t="str">
        <f>IF(J14="","",J14)</f>
        <v>22. 2. 2023</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128</v>
      </c>
      <c r="D84" s="174" t="s">
        <v>57</v>
      </c>
      <c r="E84" s="174" t="s">
        <v>53</v>
      </c>
      <c r="F84" s="174" t="s">
        <v>54</v>
      </c>
      <c r="G84" s="174" t="s">
        <v>129</v>
      </c>
      <c r="H84" s="174" t="s">
        <v>130</v>
      </c>
      <c r="I84" s="174" t="s">
        <v>131</v>
      </c>
      <c r="J84" s="174" t="s">
        <v>125</v>
      </c>
      <c r="K84" s="175" t="s">
        <v>132</v>
      </c>
      <c r="L84" s="176"/>
      <c r="M84" s="89" t="s">
        <v>19</v>
      </c>
      <c r="N84" s="90" t="s">
        <v>42</v>
      </c>
      <c r="O84" s="90" t="s">
        <v>133</v>
      </c>
      <c r="P84" s="90" t="s">
        <v>134</v>
      </c>
      <c r="Q84" s="90" t="s">
        <v>135</v>
      </c>
      <c r="R84" s="90" t="s">
        <v>136</v>
      </c>
      <c r="S84" s="90" t="s">
        <v>137</v>
      </c>
      <c r="T84" s="91" t="s">
        <v>138</v>
      </c>
      <c r="U84" s="171"/>
      <c r="V84" s="171"/>
      <c r="W84" s="171"/>
      <c r="X84" s="171"/>
      <c r="Y84" s="171"/>
      <c r="Z84" s="171"/>
      <c r="AA84" s="171"/>
      <c r="AB84" s="171"/>
      <c r="AC84" s="171"/>
      <c r="AD84" s="171"/>
      <c r="AE84" s="171"/>
    </row>
    <row r="85" s="2" customFormat="1" ht="22.8" customHeight="1">
      <c r="A85" s="35"/>
      <c r="B85" s="36"/>
      <c r="C85" s="96" t="s">
        <v>139</v>
      </c>
      <c r="D85" s="37"/>
      <c r="E85" s="37"/>
      <c r="F85" s="37"/>
      <c r="G85" s="37"/>
      <c r="H85" s="37"/>
      <c r="I85" s="37"/>
      <c r="J85" s="177">
        <f>BK85</f>
        <v>0</v>
      </c>
      <c r="K85" s="37"/>
      <c r="L85" s="41"/>
      <c r="M85" s="92"/>
      <c r="N85" s="178"/>
      <c r="O85" s="93"/>
      <c r="P85" s="179">
        <f>SUM(P86:P155)</f>
        <v>0</v>
      </c>
      <c r="Q85" s="93"/>
      <c r="R85" s="179">
        <f>SUM(R86:R155)</f>
        <v>164.82850000000002</v>
      </c>
      <c r="S85" s="93"/>
      <c r="T85" s="180">
        <f>SUM(T86:T155)</f>
        <v>0</v>
      </c>
      <c r="U85" s="35"/>
      <c r="V85" s="35"/>
      <c r="W85" s="35"/>
      <c r="X85" s="35"/>
      <c r="Y85" s="35"/>
      <c r="Z85" s="35"/>
      <c r="AA85" s="35"/>
      <c r="AB85" s="35"/>
      <c r="AC85" s="35"/>
      <c r="AD85" s="35"/>
      <c r="AE85" s="35"/>
      <c r="AT85" s="14" t="s">
        <v>71</v>
      </c>
      <c r="AU85" s="14" t="s">
        <v>126</v>
      </c>
      <c r="BK85" s="181">
        <f>SUM(BK86:BK155)</f>
        <v>0</v>
      </c>
    </row>
    <row r="86" s="2" customFormat="1" ht="21.75" customHeight="1">
      <c r="A86" s="35"/>
      <c r="B86" s="36"/>
      <c r="C86" s="182" t="s">
        <v>160</v>
      </c>
      <c r="D86" s="182" t="s">
        <v>140</v>
      </c>
      <c r="E86" s="183" t="s">
        <v>506</v>
      </c>
      <c r="F86" s="184" t="s">
        <v>507</v>
      </c>
      <c r="G86" s="185" t="s">
        <v>207</v>
      </c>
      <c r="H86" s="186">
        <v>150</v>
      </c>
      <c r="I86" s="187"/>
      <c r="J86" s="188">
        <f>ROUND(I86*H86,2)</f>
        <v>0</v>
      </c>
      <c r="K86" s="184" t="s">
        <v>144</v>
      </c>
      <c r="L86" s="41"/>
      <c r="M86" s="189" t="s">
        <v>19</v>
      </c>
      <c r="N86" s="190" t="s">
        <v>43</v>
      </c>
      <c r="O86" s="81"/>
      <c r="P86" s="191">
        <f>O86*H86</f>
        <v>0</v>
      </c>
      <c r="Q86" s="191">
        <v>0</v>
      </c>
      <c r="R86" s="191">
        <f>Q86*H86</f>
        <v>0</v>
      </c>
      <c r="S86" s="191">
        <v>0</v>
      </c>
      <c r="T86" s="192">
        <f>S86*H86</f>
        <v>0</v>
      </c>
      <c r="U86" s="35"/>
      <c r="V86" s="35"/>
      <c r="W86" s="35"/>
      <c r="X86" s="35"/>
      <c r="Y86" s="35"/>
      <c r="Z86" s="35"/>
      <c r="AA86" s="35"/>
      <c r="AB86" s="35"/>
      <c r="AC86" s="35"/>
      <c r="AD86" s="35"/>
      <c r="AE86" s="35"/>
      <c r="AR86" s="193" t="s">
        <v>145</v>
      </c>
      <c r="AT86" s="193" t="s">
        <v>140</v>
      </c>
      <c r="AU86" s="193" t="s">
        <v>72</v>
      </c>
      <c r="AY86" s="14" t="s">
        <v>146</v>
      </c>
      <c r="BE86" s="194">
        <f>IF(N86="základní",J86,0)</f>
        <v>0</v>
      </c>
      <c r="BF86" s="194">
        <f>IF(N86="snížená",J86,0)</f>
        <v>0</v>
      </c>
      <c r="BG86" s="194">
        <f>IF(N86="zákl. přenesená",J86,0)</f>
        <v>0</v>
      </c>
      <c r="BH86" s="194">
        <f>IF(N86="sníž. přenesená",J86,0)</f>
        <v>0</v>
      </c>
      <c r="BI86" s="194">
        <f>IF(N86="nulová",J86,0)</f>
        <v>0</v>
      </c>
      <c r="BJ86" s="14" t="s">
        <v>79</v>
      </c>
      <c r="BK86" s="194">
        <f>ROUND(I86*H86,2)</f>
        <v>0</v>
      </c>
      <c r="BL86" s="14" t="s">
        <v>145</v>
      </c>
      <c r="BM86" s="193" t="s">
        <v>508</v>
      </c>
    </row>
    <row r="87" s="2" customFormat="1">
      <c r="A87" s="35"/>
      <c r="B87" s="36"/>
      <c r="C87" s="37"/>
      <c r="D87" s="195" t="s">
        <v>148</v>
      </c>
      <c r="E87" s="37"/>
      <c r="F87" s="196" t="s">
        <v>509</v>
      </c>
      <c r="G87" s="37"/>
      <c r="H87" s="37"/>
      <c r="I87" s="197"/>
      <c r="J87" s="37"/>
      <c r="K87" s="37"/>
      <c r="L87" s="41"/>
      <c r="M87" s="198"/>
      <c r="N87" s="199"/>
      <c r="O87" s="81"/>
      <c r="P87" s="81"/>
      <c r="Q87" s="81"/>
      <c r="R87" s="81"/>
      <c r="S87" s="81"/>
      <c r="T87" s="82"/>
      <c r="U87" s="35"/>
      <c r="V87" s="35"/>
      <c r="W87" s="35"/>
      <c r="X87" s="35"/>
      <c r="Y87" s="35"/>
      <c r="Z87" s="35"/>
      <c r="AA87" s="35"/>
      <c r="AB87" s="35"/>
      <c r="AC87" s="35"/>
      <c r="AD87" s="35"/>
      <c r="AE87" s="35"/>
      <c r="AT87" s="14" t="s">
        <v>148</v>
      </c>
      <c r="AU87" s="14" t="s">
        <v>72</v>
      </c>
    </row>
    <row r="88" s="2" customFormat="1" ht="16.5" customHeight="1">
      <c r="A88" s="35"/>
      <c r="B88" s="36"/>
      <c r="C88" s="182" t="s">
        <v>145</v>
      </c>
      <c r="D88" s="182" t="s">
        <v>140</v>
      </c>
      <c r="E88" s="183" t="s">
        <v>510</v>
      </c>
      <c r="F88" s="184" t="s">
        <v>511</v>
      </c>
      <c r="G88" s="185" t="s">
        <v>252</v>
      </c>
      <c r="H88" s="186">
        <v>144</v>
      </c>
      <c r="I88" s="187"/>
      <c r="J88" s="188">
        <f>ROUND(I88*H88,2)</f>
        <v>0</v>
      </c>
      <c r="K88" s="184" t="s">
        <v>144</v>
      </c>
      <c r="L88" s="41"/>
      <c r="M88" s="189" t="s">
        <v>19</v>
      </c>
      <c r="N88" s="190" t="s">
        <v>43</v>
      </c>
      <c r="O88" s="81"/>
      <c r="P88" s="191">
        <f>O88*H88</f>
        <v>0</v>
      </c>
      <c r="Q88" s="191">
        <v>0</v>
      </c>
      <c r="R88" s="191">
        <f>Q88*H88</f>
        <v>0</v>
      </c>
      <c r="S88" s="191">
        <v>0</v>
      </c>
      <c r="T88" s="192">
        <f>S88*H88</f>
        <v>0</v>
      </c>
      <c r="U88" s="35"/>
      <c r="V88" s="35"/>
      <c r="W88" s="35"/>
      <c r="X88" s="35"/>
      <c r="Y88" s="35"/>
      <c r="Z88" s="35"/>
      <c r="AA88" s="35"/>
      <c r="AB88" s="35"/>
      <c r="AC88" s="35"/>
      <c r="AD88" s="35"/>
      <c r="AE88" s="35"/>
      <c r="AR88" s="193" t="s">
        <v>145</v>
      </c>
      <c r="AT88" s="193" t="s">
        <v>140</v>
      </c>
      <c r="AU88" s="193" t="s">
        <v>72</v>
      </c>
      <c r="AY88" s="14" t="s">
        <v>146</v>
      </c>
      <c r="BE88" s="194">
        <f>IF(N88="základní",J88,0)</f>
        <v>0</v>
      </c>
      <c r="BF88" s="194">
        <f>IF(N88="snížená",J88,0)</f>
        <v>0</v>
      </c>
      <c r="BG88" s="194">
        <f>IF(N88="zákl. přenesená",J88,0)</f>
        <v>0</v>
      </c>
      <c r="BH88" s="194">
        <f>IF(N88="sníž. přenesená",J88,0)</f>
        <v>0</v>
      </c>
      <c r="BI88" s="194">
        <f>IF(N88="nulová",J88,0)</f>
        <v>0</v>
      </c>
      <c r="BJ88" s="14" t="s">
        <v>79</v>
      </c>
      <c r="BK88" s="194">
        <f>ROUND(I88*H88,2)</f>
        <v>0</v>
      </c>
      <c r="BL88" s="14" t="s">
        <v>145</v>
      </c>
      <c r="BM88" s="193" t="s">
        <v>512</v>
      </c>
    </row>
    <row r="89" s="2" customFormat="1">
      <c r="A89" s="35"/>
      <c r="B89" s="36"/>
      <c r="C89" s="37"/>
      <c r="D89" s="195" t="s">
        <v>148</v>
      </c>
      <c r="E89" s="37"/>
      <c r="F89" s="196" t="s">
        <v>513</v>
      </c>
      <c r="G89" s="37"/>
      <c r="H89" s="37"/>
      <c r="I89" s="197"/>
      <c r="J89" s="37"/>
      <c r="K89" s="37"/>
      <c r="L89" s="41"/>
      <c r="M89" s="198"/>
      <c r="N89" s="199"/>
      <c r="O89" s="81"/>
      <c r="P89" s="81"/>
      <c r="Q89" s="81"/>
      <c r="R89" s="81"/>
      <c r="S89" s="81"/>
      <c r="T89" s="82"/>
      <c r="U89" s="35"/>
      <c r="V89" s="35"/>
      <c r="W89" s="35"/>
      <c r="X89" s="35"/>
      <c r="Y89" s="35"/>
      <c r="Z89" s="35"/>
      <c r="AA89" s="35"/>
      <c r="AB89" s="35"/>
      <c r="AC89" s="35"/>
      <c r="AD89" s="35"/>
      <c r="AE89" s="35"/>
      <c r="AT89" s="14" t="s">
        <v>148</v>
      </c>
      <c r="AU89" s="14" t="s">
        <v>72</v>
      </c>
    </row>
    <row r="90" s="2" customFormat="1" ht="16.5" customHeight="1">
      <c r="A90" s="35"/>
      <c r="B90" s="36"/>
      <c r="C90" s="222" t="s">
        <v>171</v>
      </c>
      <c r="D90" s="222" t="s">
        <v>184</v>
      </c>
      <c r="E90" s="223" t="s">
        <v>220</v>
      </c>
      <c r="F90" s="224" t="s">
        <v>221</v>
      </c>
      <c r="G90" s="225" t="s">
        <v>207</v>
      </c>
      <c r="H90" s="226">
        <v>600</v>
      </c>
      <c r="I90" s="227"/>
      <c r="J90" s="228">
        <f>ROUND(I90*H90,2)</f>
        <v>0</v>
      </c>
      <c r="K90" s="224" t="s">
        <v>144</v>
      </c>
      <c r="L90" s="229"/>
      <c r="M90" s="230" t="s">
        <v>19</v>
      </c>
      <c r="N90" s="231" t="s">
        <v>43</v>
      </c>
      <c r="O90" s="81"/>
      <c r="P90" s="191">
        <f>O90*H90</f>
        <v>0</v>
      </c>
      <c r="Q90" s="191">
        <v>0.00123</v>
      </c>
      <c r="R90" s="191">
        <f>Q90*H90</f>
        <v>0.73799999999999999</v>
      </c>
      <c r="S90" s="191">
        <v>0</v>
      </c>
      <c r="T90" s="192">
        <f>S90*H90</f>
        <v>0</v>
      </c>
      <c r="U90" s="35"/>
      <c r="V90" s="35"/>
      <c r="W90" s="35"/>
      <c r="X90" s="35"/>
      <c r="Y90" s="35"/>
      <c r="Z90" s="35"/>
      <c r="AA90" s="35"/>
      <c r="AB90" s="35"/>
      <c r="AC90" s="35"/>
      <c r="AD90" s="35"/>
      <c r="AE90" s="35"/>
      <c r="AR90" s="193" t="s">
        <v>191</v>
      </c>
      <c r="AT90" s="193" t="s">
        <v>184</v>
      </c>
      <c r="AU90" s="193" t="s">
        <v>72</v>
      </c>
      <c r="AY90" s="14" t="s">
        <v>146</v>
      </c>
      <c r="BE90" s="194">
        <f>IF(N90="základní",J90,0)</f>
        <v>0</v>
      </c>
      <c r="BF90" s="194">
        <f>IF(N90="snížená",J90,0)</f>
        <v>0</v>
      </c>
      <c r="BG90" s="194">
        <f>IF(N90="zákl. přenesená",J90,0)</f>
        <v>0</v>
      </c>
      <c r="BH90" s="194">
        <f>IF(N90="sníž. přenesená",J90,0)</f>
        <v>0</v>
      </c>
      <c r="BI90" s="194">
        <f>IF(N90="nulová",J90,0)</f>
        <v>0</v>
      </c>
      <c r="BJ90" s="14" t="s">
        <v>79</v>
      </c>
      <c r="BK90" s="194">
        <f>ROUND(I90*H90,2)</f>
        <v>0</v>
      </c>
      <c r="BL90" s="14" t="s">
        <v>145</v>
      </c>
      <c r="BM90" s="193" t="s">
        <v>514</v>
      </c>
    </row>
    <row r="91" s="2" customFormat="1">
      <c r="A91" s="35"/>
      <c r="B91" s="36"/>
      <c r="C91" s="37"/>
      <c r="D91" s="195" t="s">
        <v>148</v>
      </c>
      <c r="E91" s="37"/>
      <c r="F91" s="196" t="s">
        <v>221</v>
      </c>
      <c r="G91" s="37"/>
      <c r="H91" s="37"/>
      <c r="I91" s="197"/>
      <c r="J91" s="37"/>
      <c r="K91" s="37"/>
      <c r="L91" s="41"/>
      <c r="M91" s="198"/>
      <c r="N91" s="199"/>
      <c r="O91" s="81"/>
      <c r="P91" s="81"/>
      <c r="Q91" s="81"/>
      <c r="R91" s="81"/>
      <c r="S91" s="81"/>
      <c r="T91" s="82"/>
      <c r="U91" s="35"/>
      <c r="V91" s="35"/>
      <c r="W91" s="35"/>
      <c r="X91" s="35"/>
      <c r="Y91" s="35"/>
      <c r="Z91" s="35"/>
      <c r="AA91" s="35"/>
      <c r="AB91" s="35"/>
      <c r="AC91" s="35"/>
      <c r="AD91" s="35"/>
      <c r="AE91" s="35"/>
      <c r="AT91" s="14" t="s">
        <v>148</v>
      </c>
      <c r="AU91" s="14" t="s">
        <v>72</v>
      </c>
    </row>
    <row r="92" s="10" customFormat="1">
      <c r="A92" s="10"/>
      <c r="B92" s="200"/>
      <c r="C92" s="201"/>
      <c r="D92" s="195" t="s">
        <v>150</v>
      </c>
      <c r="E92" s="202" t="s">
        <v>19</v>
      </c>
      <c r="F92" s="203" t="s">
        <v>515</v>
      </c>
      <c r="G92" s="201"/>
      <c r="H92" s="204">
        <v>600</v>
      </c>
      <c r="I92" s="205"/>
      <c r="J92" s="201"/>
      <c r="K92" s="201"/>
      <c r="L92" s="206"/>
      <c r="M92" s="207"/>
      <c r="N92" s="208"/>
      <c r="O92" s="208"/>
      <c r="P92" s="208"/>
      <c r="Q92" s="208"/>
      <c r="R92" s="208"/>
      <c r="S92" s="208"/>
      <c r="T92" s="209"/>
      <c r="U92" s="10"/>
      <c r="V92" s="10"/>
      <c r="W92" s="10"/>
      <c r="X92" s="10"/>
      <c r="Y92" s="10"/>
      <c r="Z92" s="10"/>
      <c r="AA92" s="10"/>
      <c r="AB92" s="10"/>
      <c r="AC92" s="10"/>
      <c r="AD92" s="10"/>
      <c r="AE92" s="10"/>
      <c r="AT92" s="210" t="s">
        <v>150</v>
      </c>
      <c r="AU92" s="210" t="s">
        <v>72</v>
      </c>
      <c r="AV92" s="10" t="s">
        <v>81</v>
      </c>
      <c r="AW92" s="10" t="s">
        <v>33</v>
      </c>
      <c r="AX92" s="10" t="s">
        <v>79</v>
      </c>
      <c r="AY92" s="210" t="s">
        <v>146</v>
      </c>
    </row>
    <row r="93" s="2" customFormat="1" ht="16.5" customHeight="1">
      <c r="A93" s="35"/>
      <c r="B93" s="36"/>
      <c r="C93" s="222" t="s">
        <v>177</v>
      </c>
      <c r="D93" s="222" t="s">
        <v>184</v>
      </c>
      <c r="E93" s="223" t="s">
        <v>211</v>
      </c>
      <c r="F93" s="224" t="s">
        <v>212</v>
      </c>
      <c r="G93" s="225" t="s">
        <v>207</v>
      </c>
      <c r="H93" s="226">
        <v>350</v>
      </c>
      <c r="I93" s="227"/>
      <c r="J93" s="228">
        <f>ROUND(I93*H93,2)</f>
        <v>0</v>
      </c>
      <c r="K93" s="224" t="s">
        <v>144</v>
      </c>
      <c r="L93" s="229"/>
      <c r="M93" s="230" t="s">
        <v>19</v>
      </c>
      <c r="N93" s="231" t="s">
        <v>43</v>
      </c>
      <c r="O93" s="81"/>
      <c r="P93" s="191">
        <f>O93*H93</f>
        <v>0</v>
      </c>
      <c r="Q93" s="191">
        <v>0.00018000000000000001</v>
      </c>
      <c r="R93" s="191">
        <f>Q93*H93</f>
        <v>0.063</v>
      </c>
      <c r="S93" s="191">
        <v>0</v>
      </c>
      <c r="T93" s="192">
        <f>S93*H93</f>
        <v>0</v>
      </c>
      <c r="U93" s="35"/>
      <c r="V93" s="35"/>
      <c r="W93" s="35"/>
      <c r="X93" s="35"/>
      <c r="Y93" s="35"/>
      <c r="Z93" s="35"/>
      <c r="AA93" s="35"/>
      <c r="AB93" s="35"/>
      <c r="AC93" s="35"/>
      <c r="AD93" s="35"/>
      <c r="AE93" s="35"/>
      <c r="AR93" s="193" t="s">
        <v>191</v>
      </c>
      <c r="AT93" s="193" t="s">
        <v>184</v>
      </c>
      <c r="AU93" s="193" t="s">
        <v>72</v>
      </c>
      <c r="AY93" s="14" t="s">
        <v>146</v>
      </c>
      <c r="BE93" s="194">
        <f>IF(N93="základní",J93,0)</f>
        <v>0</v>
      </c>
      <c r="BF93" s="194">
        <f>IF(N93="snížená",J93,0)</f>
        <v>0</v>
      </c>
      <c r="BG93" s="194">
        <f>IF(N93="zákl. přenesená",J93,0)</f>
        <v>0</v>
      </c>
      <c r="BH93" s="194">
        <f>IF(N93="sníž. přenesená",J93,0)</f>
        <v>0</v>
      </c>
      <c r="BI93" s="194">
        <f>IF(N93="nulová",J93,0)</f>
        <v>0</v>
      </c>
      <c r="BJ93" s="14" t="s">
        <v>79</v>
      </c>
      <c r="BK93" s="194">
        <f>ROUND(I93*H93,2)</f>
        <v>0</v>
      </c>
      <c r="BL93" s="14" t="s">
        <v>145</v>
      </c>
      <c r="BM93" s="193" t="s">
        <v>516</v>
      </c>
    </row>
    <row r="94" s="2" customFormat="1">
      <c r="A94" s="35"/>
      <c r="B94" s="36"/>
      <c r="C94" s="37"/>
      <c r="D94" s="195" t="s">
        <v>148</v>
      </c>
      <c r="E94" s="37"/>
      <c r="F94" s="196" t="s">
        <v>212</v>
      </c>
      <c r="G94" s="37"/>
      <c r="H94" s="37"/>
      <c r="I94" s="197"/>
      <c r="J94" s="37"/>
      <c r="K94" s="37"/>
      <c r="L94" s="41"/>
      <c r="M94" s="198"/>
      <c r="N94" s="199"/>
      <c r="O94" s="81"/>
      <c r="P94" s="81"/>
      <c r="Q94" s="81"/>
      <c r="R94" s="81"/>
      <c r="S94" s="81"/>
      <c r="T94" s="82"/>
      <c r="U94" s="35"/>
      <c r="V94" s="35"/>
      <c r="W94" s="35"/>
      <c r="X94" s="35"/>
      <c r="Y94" s="35"/>
      <c r="Z94" s="35"/>
      <c r="AA94" s="35"/>
      <c r="AB94" s="35"/>
      <c r="AC94" s="35"/>
      <c r="AD94" s="35"/>
      <c r="AE94" s="35"/>
      <c r="AT94" s="14" t="s">
        <v>148</v>
      </c>
      <c r="AU94" s="14" t="s">
        <v>72</v>
      </c>
    </row>
    <row r="95" s="10" customFormat="1">
      <c r="A95" s="10"/>
      <c r="B95" s="200"/>
      <c r="C95" s="201"/>
      <c r="D95" s="195" t="s">
        <v>150</v>
      </c>
      <c r="E95" s="202" t="s">
        <v>19</v>
      </c>
      <c r="F95" s="203" t="s">
        <v>517</v>
      </c>
      <c r="G95" s="201"/>
      <c r="H95" s="204">
        <v>350</v>
      </c>
      <c r="I95" s="205"/>
      <c r="J95" s="201"/>
      <c r="K95" s="201"/>
      <c r="L95" s="206"/>
      <c r="M95" s="207"/>
      <c r="N95" s="208"/>
      <c r="O95" s="208"/>
      <c r="P95" s="208"/>
      <c r="Q95" s="208"/>
      <c r="R95" s="208"/>
      <c r="S95" s="208"/>
      <c r="T95" s="209"/>
      <c r="U95" s="10"/>
      <c r="V95" s="10"/>
      <c r="W95" s="10"/>
      <c r="X95" s="10"/>
      <c r="Y95" s="10"/>
      <c r="Z95" s="10"/>
      <c r="AA95" s="10"/>
      <c r="AB95" s="10"/>
      <c r="AC95" s="10"/>
      <c r="AD95" s="10"/>
      <c r="AE95" s="10"/>
      <c r="AT95" s="210" t="s">
        <v>150</v>
      </c>
      <c r="AU95" s="210" t="s">
        <v>72</v>
      </c>
      <c r="AV95" s="10" t="s">
        <v>81</v>
      </c>
      <c r="AW95" s="10" t="s">
        <v>33</v>
      </c>
      <c r="AX95" s="10" t="s">
        <v>79</v>
      </c>
      <c r="AY95" s="210" t="s">
        <v>146</v>
      </c>
    </row>
    <row r="96" s="2" customFormat="1" ht="16.5" customHeight="1">
      <c r="A96" s="35"/>
      <c r="B96" s="36"/>
      <c r="C96" s="222" t="s">
        <v>183</v>
      </c>
      <c r="D96" s="222" t="s">
        <v>184</v>
      </c>
      <c r="E96" s="223" t="s">
        <v>518</v>
      </c>
      <c r="F96" s="224" t="s">
        <v>519</v>
      </c>
      <c r="G96" s="225" t="s">
        <v>207</v>
      </c>
      <c r="H96" s="226">
        <v>100</v>
      </c>
      <c r="I96" s="227"/>
      <c r="J96" s="228">
        <f>ROUND(I96*H96,2)</f>
        <v>0</v>
      </c>
      <c r="K96" s="224" t="s">
        <v>144</v>
      </c>
      <c r="L96" s="229"/>
      <c r="M96" s="230" t="s">
        <v>19</v>
      </c>
      <c r="N96" s="231" t="s">
        <v>43</v>
      </c>
      <c r="O96" s="81"/>
      <c r="P96" s="191">
        <f>O96*H96</f>
        <v>0</v>
      </c>
      <c r="Q96" s="191">
        <v>5.0000000000000002E-05</v>
      </c>
      <c r="R96" s="191">
        <f>Q96*H96</f>
        <v>0.0050000000000000001</v>
      </c>
      <c r="S96" s="191">
        <v>0</v>
      </c>
      <c r="T96" s="192">
        <f>S96*H96</f>
        <v>0</v>
      </c>
      <c r="U96" s="35"/>
      <c r="V96" s="35"/>
      <c r="W96" s="35"/>
      <c r="X96" s="35"/>
      <c r="Y96" s="35"/>
      <c r="Z96" s="35"/>
      <c r="AA96" s="35"/>
      <c r="AB96" s="35"/>
      <c r="AC96" s="35"/>
      <c r="AD96" s="35"/>
      <c r="AE96" s="35"/>
      <c r="AR96" s="193" t="s">
        <v>191</v>
      </c>
      <c r="AT96" s="193" t="s">
        <v>184</v>
      </c>
      <c r="AU96" s="193" t="s">
        <v>72</v>
      </c>
      <c r="AY96" s="14" t="s">
        <v>146</v>
      </c>
      <c r="BE96" s="194">
        <f>IF(N96="základní",J96,0)</f>
        <v>0</v>
      </c>
      <c r="BF96" s="194">
        <f>IF(N96="snížená",J96,0)</f>
        <v>0</v>
      </c>
      <c r="BG96" s="194">
        <f>IF(N96="zákl. přenesená",J96,0)</f>
        <v>0</v>
      </c>
      <c r="BH96" s="194">
        <f>IF(N96="sníž. přenesená",J96,0)</f>
        <v>0</v>
      </c>
      <c r="BI96" s="194">
        <f>IF(N96="nulová",J96,0)</f>
        <v>0</v>
      </c>
      <c r="BJ96" s="14" t="s">
        <v>79</v>
      </c>
      <c r="BK96" s="194">
        <f>ROUND(I96*H96,2)</f>
        <v>0</v>
      </c>
      <c r="BL96" s="14" t="s">
        <v>145</v>
      </c>
      <c r="BM96" s="193" t="s">
        <v>520</v>
      </c>
    </row>
    <row r="97" s="2" customFormat="1">
      <c r="A97" s="35"/>
      <c r="B97" s="36"/>
      <c r="C97" s="37"/>
      <c r="D97" s="195" t="s">
        <v>148</v>
      </c>
      <c r="E97" s="37"/>
      <c r="F97" s="196" t="s">
        <v>519</v>
      </c>
      <c r="G97" s="37"/>
      <c r="H97" s="37"/>
      <c r="I97" s="197"/>
      <c r="J97" s="37"/>
      <c r="K97" s="37"/>
      <c r="L97" s="41"/>
      <c r="M97" s="198"/>
      <c r="N97" s="199"/>
      <c r="O97" s="81"/>
      <c r="P97" s="81"/>
      <c r="Q97" s="81"/>
      <c r="R97" s="81"/>
      <c r="S97" s="81"/>
      <c r="T97" s="82"/>
      <c r="U97" s="35"/>
      <c r="V97" s="35"/>
      <c r="W97" s="35"/>
      <c r="X97" s="35"/>
      <c r="Y97" s="35"/>
      <c r="Z97" s="35"/>
      <c r="AA97" s="35"/>
      <c r="AB97" s="35"/>
      <c r="AC97" s="35"/>
      <c r="AD97" s="35"/>
      <c r="AE97" s="35"/>
      <c r="AT97" s="14" t="s">
        <v>148</v>
      </c>
      <c r="AU97" s="14" t="s">
        <v>72</v>
      </c>
    </row>
    <row r="98" s="2" customFormat="1" ht="16.5" customHeight="1">
      <c r="A98" s="35"/>
      <c r="B98" s="36"/>
      <c r="C98" s="222" t="s">
        <v>191</v>
      </c>
      <c r="D98" s="222" t="s">
        <v>184</v>
      </c>
      <c r="E98" s="223" t="s">
        <v>521</v>
      </c>
      <c r="F98" s="224" t="s">
        <v>522</v>
      </c>
      <c r="G98" s="225" t="s">
        <v>207</v>
      </c>
      <c r="H98" s="226">
        <v>50</v>
      </c>
      <c r="I98" s="227"/>
      <c r="J98" s="228">
        <f>ROUND(I98*H98,2)</f>
        <v>0</v>
      </c>
      <c r="K98" s="224" t="s">
        <v>144</v>
      </c>
      <c r="L98" s="229"/>
      <c r="M98" s="230" t="s">
        <v>19</v>
      </c>
      <c r="N98" s="231" t="s">
        <v>43</v>
      </c>
      <c r="O98" s="81"/>
      <c r="P98" s="191">
        <f>O98*H98</f>
        <v>0</v>
      </c>
      <c r="Q98" s="191">
        <v>0.00040999999999999999</v>
      </c>
      <c r="R98" s="191">
        <f>Q98*H98</f>
        <v>0.020500000000000001</v>
      </c>
      <c r="S98" s="191">
        <v>0</v>
      </c>
      <c r="T98" s="192">
        <f>S98*H98</f>
        <v>0</v>
      </c>
      <c r="U98" s="35"/>
      <c r="V98" s="35"/>
      <c r="W98" s="35"/>
      <c r="X98" s="35"/>
      <c r="Y98" s="35"/>
      <c r="Z98" s="35"/>
      <c r="AA98" s="35"/>
      <c r="AB98" s="35"/>
      <c r="AC98" s="35"/>
      <c r="AD98" s="35"/>
      <c r="AE98" s="35"/>
      <c r="AR98" s="193" t="s">
        <v>191</v>
      </c>
      <c r="AT98" s="193" t="s">
        <v>184</v>
      </c>
      <c r="AU98" s="193" t="s">
        <v>72</v>
      </c>
      <c r="AY98" s="14" t="s">
        <v>146</v>
      </c>
      <c r="BE98" s="194">
        <f>IF(N98="základní",J98,0)</f>
        <v>0</v>
      </c>
      <c r="BF98" s="194">
        <f>IF(N98="snížená",J98,0)</f>
        <v>0</v>
      </c>
      <c r="BG98" s="194">
        <f>IF(N98="zákl. přenesená",J98,0)</f>
        <v>0</v>
      </c>
      <c r="BH98" s="194">
        <f>IF(N98="sníž. přenesená",J98,0)</f>
        <v>0</v>
      </c>
      <c r="BI98" s="194">
        <f>IF(N98="nulová",J98,0)</f>
        <v>0</v>
      </c>
      <c r="BJ98" s="14" t="s">
        <v>79</v>
      </c>
      <c r="BK98" s="194">
        <f>ROUND(I98*H98,2)</f>
        <v>0</v>
      </c>
      <c r="BL98" s="14" t="s">
        <v>145</v>
      </c>
      <c r="BM98" s="193" t="s">
        <v>523</v>
      </c>
    </row>
    <row r="99" s="2" customFormat="1">
      <c r="A99" s="35"/>
      <c r="B99" s="36"/>
      <c r="C99" s="37"/>
      <c r="D99" s="195" t="s">
        <v>148</v>
      </c>
      <c r="E99" s="37"/>
      <c r="F99" s="196" t="s">
        <v>522</v>
      </c>
      <c r="G99" s="37"/>
      <c r="H99" s="37"/>
      <c r="I99" s="197"/>
      <c r="J99" s="37"/>
      <c r="K99" s="37"/>
      <c r="L99" s="41"/>
      <c r="M99" s="198"/>
      <c r="N99" s="199"/>
      <c r="O99" s="81"/>
      <c r="P99" s="81"/>
      <c r="Q99" s="81"/>
      <c r="R99" s="81"/>
      <c r="S99" s="81"/>
      <c r="T99" s="82"/>
      <c r="U99" s="35"/>
      <c r="V99" s="35"/>
      <c r="W99" s="35"/>
      <c r="X99" s="35"/>
      <c r="Y99" s="35"/>
      <c r="Z99" s="35"/>
      <c r="AA99" s="35"/>
      <c r="AB99" s="35"/>
      <c r="AC99" s="35"/>
      <c r="AD99" s="35"/>
      <c r="AE99" s="35"/>
      <c r="AT99" s="14" t="s">
        <v>148</v>
      </c>
      <c r="AU99" s="14" t="s">
        <v>72</v>
      </c>
    </row>
    <row r="100" s="2" customFormat="1" ht="16.5" customHeight="1">
      <c r="A100" s="35"/>
      <c r="B100" s="36"/>
      <c r="C100" s="222" t="s">
        <v>197</v>
      </c>
      <c r="D100" s="222" t="s">
        <v>184</v>
      </c>
      <c r="E100" s="223" t="s">
        <v>524</v>
      </c>
      <c r="F100" s="224" t="s">
        <v>525</v>
      </c>
      <c r="G100" s="225" t="s">
        <v>207</v>
      </c>
      <c r="H100" s="226">
        <v>50</v>
      </c>
      <c r="I100" s="227"/>
      <c r="J100" s="228">
        <f>ROUND(I100*H100,2)</f>
        <v>0</v>
      </c>
      <c r="K100" s="224" t="s">
        <v>144</v>
      </c>
      <c r="L100" s="229"/>
      <c r="M100" s="230" t="s">
        <v>19</v>
      </c>
      <c r="N100" s="231" t="s">
        <v>43</v>
      </c>
      <c r="O100" s="81"/>
      <c r="P100" s="191">
        <f>O100*H100</f>
        <v>0</v>
      </c>
      <c r="Q100" s="191">
        <v>9.0000000000000006E-05</v>
      </c>
      <c r="R100" s="191">
        <f>Q100*H100</f>
        <v>0.0045000000000000005</v>
      </c>
      <c r="S100" s="191">
        <v>0</v>
      </c>
      <c r="T100" s="192">
        <f>S100*H100</f>
        <v>0</v>
      </c>
      <c r="U100" s="35"/>
      <c r="V100" s="35"/>
      <c r="W100" s="35"/>
      <c r="X100" s="35"/>
      <c r="Y100" s="35"/>
      <c r="Z100" s="35"/>
      <c r="AA100" s="35"/>
      <c r="AB100" s="35"/>
      <c r="AC100" s="35"/>
      <c r="AD100" s="35"/>
      <c r="AE100" s="35"/>
      <c r="AR100" s="193" t="s">
        <v>191</v>
      </c>
      <c r="AT100" s="193" t="s">
        <v>184</v>
      </c>
      <c r="AU100" s="193" t="s">
        <v>72</v>
      </c>
      <c r="AY100" s="14" t="s">
        <v>146</v>
      </c>
      <c r="BE100" s="194">
        <f>IF(N100="základní",J100,0)</f>
        <v>0</v>
      </c>
      <c r="BF100" s="194">
        <f>IF(N100="snížená",J100,0)</f>
        <v>0</v>
      </c>
      <c r="BG100" s="194">
        <f>IF(N100="zákl. přenesená",J100,0)</f>
        <v>0</v>
      </c>
      <c r="BH100" s="194">
        <f>IF(N100="sníž. přenesená",J100,0)</f>
        <v>0</v>
      </c>
      <c r="BI100" s="194">
        <f>IF(N100="nulová",J100,0)</f>
        <v>0</v>
      </c>
      <c r="BJ100" s="14" t="s">
        <v>79</v>
      </c>
      <c r="BK100" s="194">
        <f>ROUND(I100*H100,2)</f>
        <v>0</v>
      </c>
      <c r="BL100" s="14" t="s">
        <v>145</v>
      </c>
      <c r="BM100" s="193" t="s">
        <v>526</v>
      </c>
    </row>
    <row r="101" s="2" customFormat="1">
      <c r="A101" s="35"/>
      <c r="B101" s="36"/>
      <c r="C101" s="37"/>
      <c r="D101" s="195" t="s">
        <v>148</v>
      </c>
      <c r="E101" s="37"/>
      <c r="F101" s="196" t="s">
        <v>525</v>
      </c>
      <c r="G101" s="37"/>
      <c r="H101" s="37"/>
      <c r="I101" s="197"/>
      <c r="J101" s="37"/>
      <c r="K101" s="37"/>
      <c r="L101" s="41"/>
      <c r="M101" s="198"/>
      <c r="N101" s="199"/>
      <c r="O101" s="81"/>
      <c r="P101" s="81"/>
      <c r="Q101" s="81"/>
      <c r="R101" s="81"/>
      <c r="S101" s="81"/>
      <c r="T101" s="82"/>
      <c r="U101" s="35"/>
      <c r="V101" s="35"/>
      <c r="W101" s="35"/>
      <c r="X101" s="35"/>
      <c r="Y101" s="35"/>
      <c r="Z101" s="35"/>
      <c r="AA101" s="35"/>
      <c r="AB101" s="35"/>
      <c r="AC101" s="35"/>
      <c r="AD101" s="35"/>
      <c r="AE101" s="35"/>
      <c r="AT101" s="14" t="s">
        <v>148</v>
      </c>
      <c r="AU101" s="14" t="s">
        <v>72</v>
      </c>
    </row>
    <row r="102" s="2" customFormat="1" ht="16.5" customHeight="1">
      <c r="A102" s="35"/>
      <c r="B102" s="36"/>
      <c r="C102" s="222" t="s">
        <v>204</v>
      </c>
      <c r="D102" s="222" t="s">
        <v>184</v>
      </c>
      <c r="E102" s="223" t="s">
        <v>527</v>
      </c>
      <c r="F102" s="224" t="s">
        <v>528</v>
      </c>
      <c r="G102" s="225" t="s">
        <v>207</v>
      </c>
      <c r="H102" s="226">
        <v>50</v>
      </c>
      <c r="I102" s="227"/>
      <c r="J102" s="228">
        <f>ROUND(I102*H102,2)</f>
        <v>0</v>
      </c>
      <c r="K102" s="224" t="s">
        <v>144</v>
      </c>
      <c r="L102" s="229"/>
      <c r="M102" s="230" t="s">
        <v>19</v>
      </c>
      <c r="N102" s="231" t="s">
        <v>43</v>
      </c>
      <c r="O102" s="81"/>
      <c r="P102" s="191">
        <f>O102*H102</f>
        <v>0</v>
      </c>
      <c r="Q102" s="191">
        <v>0.00014999999999999999</v>
      </c>
      <c r="R102" s="191">
        <f>Q102*H102</f>
        <v>0.0074999999999999997</v>
      </c>
      <c r="S102" s="191">
        <v>0</v>
      </c>
      <c r="T102" s="192">
        <f>S102*H102</f>
        <v>0</v>
      </c>
      <c r="U102" s="35"/>
      <c r="V102" s="35"/>
      <c r="W102" s="35"/>
      <c r="X102" s="35"/>
      <c r="Y102" s="35"/>
      <c r="Z102" s="35"/>
      <c r="AA102" s="35"/>
      <c r="AB102" s="35"/>
      <c r="AC102" s="35"/>
      <c r="AD102" s="35"/>
      <c r="AE102" s="35"/>
      <c r="AR102" s="193" t="s">
        <v>191</v>
      </c>
      <c r="AT102" s="193" t="s">
        <v>184</v>
      </c>
      <c r="AU102" s="193" t="s">
        <v>72</v>
      </c>
      <c r="AY102" s="14" t="s">
        <v>146</v>
      </c>
      <c r="BE102" s="194">
        <f>IF(N102="základní",J102,0)</f>
        <v>0</v>
      </c>
      <c r="BF102" s="194">
        <f>IF(N102="snížená",J102,0)</f>
        <v>0</v>
      </c>
      <c r="BG102" s="194">
        <f>IF(N102="zákl. přenesená",J102,0)</f>
        <v>0</v>
      </c>
      <c r="BH102" s="194">
        <f>IF(N102="sníž. přenesená",J102,0)</f>
        <v>0</v>
      </c>
      <c r="BI102" s="194">
        <f>IF(N102="nulová",J102,0)</f>
        <v>0</v>
      </c>
      <c r="BJ102" s="14" t="s">
        <v>79</v>
      </c>
      <c r="BK102" s="194">
        <f>ROUND(I102*H102,2)</f>
        <v>0</v>
      </c>
      <c r="BL102" s="14" t="s">
        <v>145</v>
      </c>
      <c r="BM102" s="193" t="s">
        <v>529</v>
      </c>
    </row>
    <row r="103" s="2" customFormat="1">
      <c r="A103" s="35"/>
      <c r="B103" s="36"/>
      <c r="C103" s="37"/>
      <c r="D103" s="195" t="s">
        <v>148</v>
      </c>
      <c r="E103" s="37"/>
      <c r="F103" s="196" t="s">
        <v>528</v>
      </c>
      <c r="G103" s="37"/>
      <c r="H103" s="37"/>
      <c r="I103" s="197"/>
      <c r="J103" s="37"/>
      <c r="K103" s="37"/>
      <c r="L103" s="41"/>
      <c r="M103" s="198"/>
      <c r="N103" s="199"/>
      <c r="O103" s="81"/>
      <c r="P103" s="81"/>
      <c r="Q103" s="81"/>
      <c r="R103" s="81"/>
      <c r="S103" s="81"/>
      <c r="T103" s="82"/>
      <c r="U103" s="35"/>
      <c r="V103" s="35"/>
      <c r="W103" s="35"/>
      <c r="X103" s="35"/>
      <c r="Y103" s="35"/>
      <c r="Z103" s="35"/>
      <c r="AA103" s="35"/>
      <c r="AB103" s="35"/>
      <c r="AC103" s="35"/>
      <c r="AD103" s="35"/>
      <c r="AE103" s="35"/>
      <c r="AT103" s="14" t="s">
        <v>148</v>
      </c>
      <c r="AU103" s="14" t="s">
        <v>72</v>
      </c>
    </row>
    <row r="104" s="2" customFormat="1" ht="16.5" customHeight="1">
      <c r="A104" s="35"/>
      <c r="B104" s="36"/>
      <c r="C104" s="182" t="s">
        <v>210</v>
      </c>
      <c r="D104" s="182" t="s">
        <v>140</v>
      </c>
      <c r="E104" s="183" t="s">
        <v>172</v>
      </c>
      <c r="F104" s="184" t="s">
        <v>173</v>
      </c>
      <c r="G104" s="185" t="s">
        <v>156</v>
      </c>
      <c r="H104" s="186">
        <v>80</v>
      </c>
      <c r="I104" s="187"/>
      <c r="J104" s="188">
        <f>ROUND(I104*H104,2)</f>
        <v>0</v>
      </c>
      <c r="K104" s="184" t="s">
        <v>144</v>
      </c>
      <c r="L104" s="41"/>
      <c r="M104" s="189" t="s">
        <v>19</v>
      </c>
      <c r="N104" s="190" t="s">
        <v>43</v>
      </c>
      <c r="O104" s="81"/>
      <c r="P104" s="191">
        <f>O104*H104</f>
        <v>0</v>
      </c>
      <c r="Q104" s="191">
        <v>0</v>
      </c>
      <c r="R104" s="191">
        <f>Q104*H104</f>
        <v>0</v>
      </c>
      <c r="S104" s="191">
        <v>0</v>
      </c>
      <c r="T104" s="192">
        <f>S104*H104</f>
        <v>0</v>
      </c>
      <c r="U104" s="35"/>
      <c r="V104" s="35"/>
      <c r="W104" s="35"/>
      <c r="X104" s="35"/>
      <c r="Y104" s="35"/>
      <c r="Z104" s="35"/>
      <c r="AA104" s="35"/>
      <c r="AB104" s="35"/>
      <c r="AC104" s="35"/>
      <c r="AD104" s="35"/>
      <c r="AE104" s="35"/>
      <c r="AR104" s="193" t="s">
        <v>145</v>
      </c>
      <c r="AT104" s="193" t="s">
        <v>140</v>
      </c>
      <c r="AU104" s="193" t="s">
        <v>72</v>
      </c>
      <c r="AY104" s="14" t="s">
        <v>146</v>
      </c>
      <c r="BE104" s="194">
        <f>IF(N104="základní",J104,0)</f>
        <v>0</v>
      </c>
      <c r="BF104" s="194">
        <f>IF(N104="snížená",J104,0)</f>
        <v>0</v>
      </c>
      <c r="BG104" s="194">
        <f>IF(N104="zákl. přenesená",J104,0)</f>
        <v>0</v>
      </c>
      <c r="BH104" s="194">
        <f>IF(N104="sníž. přenesená",J104,0)</f>
        <v>0</v>
      </c>
      <c r="BI104" s="194">
        <f>IF(N104="nulová",J104,0)</f>
        <v>0</v>
      </c>
      <c r="BJ104" s="14" t="s">
        <v>79</v>
      </c>
      <c r="BK104" s="194">
        <f>ROUND(I104*H104,2)</f>
        <v>0</v>
      </c>
      <c r="BL104" s="14" t="s">
        <v>145</v>
      </c>
      <c r="BM104" s="193" t="s">
        <v>530</v>
      </c>
    </row>
    <row r="105" s="2" customFormat="1">
      <c r="A105" s="35"/>
      <c r="B105" s="36"/>
      <c r="C105" s="37"/>
      <c r="D105" s="195" t="s">
        <v>148</v>
      </c>
      <c r="E105" s="37"/>
      <c r="F105" s="196" t="s">
        <v>175</v>
      </c>
      <c r="G105" s="37"/>
      <c r="H105" s="37"/>
      <c r="I105" s="197"/>
      <c r="J105" s="37"/>
      <c r="K105" s="37"/>
      <c r="L105" s="41"/>
      <c r="M105" s="198"/>
      <c r="N105" s="199"/>
      <c r="O105" s="81"/>
      <c r="P105" s="81"/>
      <c r="Q105" s="81"/>
      <c r="R105" s="81"/>
      <c r="S105" s="81"/>
      <c r="T105" s="82"/>
      <c r="U105" s="35"/>
      <c r="V105" s="35"/>
      <c r="W105" s="35"/>
      <c r="X105" s="35"/>
      <c r="Y105" s="35"/>
      <c r="Z105" s="35"/>
      <c r="AA105" s="35"/>
      <c r="AB105" s="35"/>
      <c r="AC105" s="35"/>
      <c r="AD105" s="35"/>
      <c r="AE105" s="35"/>
      <c r="AT105" s="14" t="s">
        <v>148</v>
      </c>
      <c r="AU105" s="14" t="s">
        <v>72</v>
      </c>
    </row>
    <row r="106" s="10" customFormat="1">
      <c r="A106" s="10"/>
      <c r="B106" s="200"/>
      <c r="C106" s="201"/>
      <c r="D106" s="195" t="s">
        <v>150</v>
      </c>
      <c r="E106" s="202" t="s">
        <v>19</v>
      </c>
      <c r="F106" s="203" t="s">
        <v>531</v>
      </c>
      <c r="G106" s="201"/>
      <c r="H106" s="204">
        <v>30</v>
      </c>
      <c r="I106" s="205"/>
      <c r="J106" s="201"/>
      <c r="K106" s="201"/>
      <c r="L106" s="206"/>
      <c r="M106" s="207"/>
      <c r="N106" s="208"/>
      <c r="O106" s="208"/>
      <c r="P106" s="208"/>
      <c r="Q106" s="208"/>
      <c r="R106" s="208"/>
      <c r="S106" s="208"/>
      <c r="T106" s="209"/>
      <c r="U106" s="10"/>
      <c r="V106" s="10"/>
      <c r="W106" s="10"/>
      <c r="X106" s="10"/>
      <c r="Y106" s="10"/>
      <c r="Z106" s="10"/>
      <c r="AA106" s="10"/>
      <c r="AB106" s="10"/>
      <c r="AC106" s="10"/>
      <c r="AD106" s="10"/>
      <c r="AE106" s="10"/>
      <c r="AT106" s="210" t="s">
        <v>150</v>
      </c>
      <c r="AU106" s="210" t="s">
        <v>72</v>
      </c>
      <c r="AV106" s="10" t="s">
        <v>81</v>
      </c>
      <c r="AW106" s="10" t="s">
        <v>33</v>
      </c>
      <c r="AX106" s="10" t="s">
        <v>72</v>
      </c>
      <c r="AY106" s="210" t="s">
        <v>146</v>
      </c>
    </row>
    <row r="107" s="10" customFormat="1">
      <c r="A107" s="10"/>
      <c r="B107" s="200"/>
      <c r="C107" s="201"/>
      <c r="D107" s="195" t="s">
        <v>150</v>
      </c>
      <c r="E107" s="202" t="s">
        <v>19</v>
      </c>
      <c r="F107" s="203" t="s">
        <v>532</v>
      </c>
      <c r="G107" s="201"/>
      <c r="H107" s="204">
        <v>30</v>
      </c>
      <c r="I107" s="205"/>
      <c r="J107" s="201"/>
      <c r="K107" s="201"/>
      <c r="L107" s="206"/>
      <c r="M107" s="207"/>
      <c r="N107" s="208"/>
      <c r="O107" s="208"/>
      <c r="P107" s="208"/>
      <c r="Q107" s="208"/>
      <c r="R107" s="208"/>
      <c r="S107" s="208"/>
      <c r="T107" s="209"/>
      <c r="U107" s="10"/>
      <c r="V107" s="10"/>
      <c r="W107" s="10"/>
      <c r="X107" s="10"/>
      <c r="Y107" s="10"/>
      <c r="Z107" s="10"/>
      <c r="AA107" s="10"/>
      <c r="AB107" s="10"/>
      <c r="AC107" s="10"/>
      <c r="AD107" s="10"/>
      <c r="AE107" s="10"/>
      <c r="AT107" s="210" t="s">
        <v>150</v>
      </c>
      <c r="AU107" s="210" t="s">
        <v>72</v>
      </c>
      <c r="AV107" s="10" t="s">
        <v>81</v>
      </c>
      <c r="AW107" s="10" t="s">
        <v>33</v>
      </c>
      <c r="AX107" s="10" t="s">
        <v>72</v>
      </c>
      <c r="AY107" s="210" t="s">
        <v>146</v>
      </c>
    </row>
    <row r="108" s="10" customFormat="1">
      <c r="A108" s="10"/>
      <c r="B108" s="200"/>
      <c r="C108" s="201"/>
      <c r="D108" s="195" t="s">
        <v>150</v>
      </c>
      <c r="E108" s="202" t="s">
        <v>19</v>
      </c>
      <c r="F108" s="203" t="s">
        <v>533</v>
      </c>
      <c r="G108" s="201"/>
      <c r="H108" s="204">
        <v>20</v>
      </c>
      <c r="I108" s="205"/>
      <c r="J108" s="201"/>
      <c r="K108" s="201"/>
      <c r="L108" s="206"/>
      <c r="M108" s="207"/>
      <c r="N108" s="208"/>
      <c r="O108" s="208"/>
      <c r="P108" s="208"/>
      <c r="Q108" s="208"/>
      <c r="R108" s="208"/>
      <c r="S108" s="208"/>
      <c r="T108" s="209"/>
      <c r="U108" s="10"/>
      <c r="V108" s="10"/>
      <c r="W108" s="10"/>
      <c r="X108" s="10"/>
      <c r="Y108" s="10"/>
      <c r="Z108" s="10"/>
      <c r="AA108" s="10"/>
      <c r="AB108" s="10"/>
      <c r="AC108" s="10"/>
      <c r="AD108" s="10"/>
      <c r="AE108" s="10"/>
      <c r="AT108" s="210" t="s">
        <v>150</v>
      </c>
      <c r="AU108" s="210" t="s">
        <v>72</v>
      </c>
      <c r="AV108" s="10" t="s">
        <v>81</v>
      </c>
      <c r="AW108" s="10" t="s">
        <v>33</v>
      </c>
      <c r="AX108" s="10" t="s">
        <v>72</v>
      </c>
      <c r="AY108" s="210" t="s">
        <v>146</v>
      </c>
    </row>
    <row r="109" s="11" customFormat="1">
      <c r="A109" s="11"/>
      <c r="B109" s="211"/>
      <c r="C109" s="212"/>
      <c r="D109" s="195" t="s">
        <v>150</v>
      </c>
      <c r="E109" s="213" t="s">
        <v>19</v>
      </c>
      <c r="F109" s="214" t="s">
        <v>153</v>
      </c>
      <c r="G109" s="212"/>
      <c r="H109" s="215">
        <v>80</v>
      </c>
      <c r="I109" s="216"/>
      <c r="J109" s="212"/>
      <c r="K109" s="212"/>
      <c r="L109" s="217"/>
      <c r="M109" s="218"/>
      <c r="N109" s="219"/>
      <c r="O109" s="219"/>
      <c r="P109" s="219"/>
      <c r="Q109" s="219"/>
      <c r="R109" s="219"/>
      <c r="S109" s="219"/>
      <c r="T109" s="220"/>
      <c r="U109" s="11"/>
      <c r="V109" s="11"/>
      <c r="W109" s="11"/>
      <c r="X109" s="11"/>
      <c r="Y109" s="11"/>
      <c r="Z109" s="11"/>
      <c r="AA109" s="11"/>
      <c r="AB109" s="11"/>
      <c r="AC109" s="11"/>
      <c r="AD109" s="11"/>
      <c r="AE109" s="11"/>
      <c r="AT109" s="221" t="s">
        <v>150</v>
      </c>
      <c r="AU109" s="221" t="s">
        <v>72</v>
      </c>
      <c r="AV109" s="11" t="s">
        <v>145</v>
      </c>
      <c r="AW109" s="11" t="s">
        <v>33</v>
      </c>
      <c r="AX109" s="11" t="s">
        <v>79</v>
      </c>
      <c r="AY109" s="221" t="s">
        <v>146</v>
      </c>
    </row>
    <row r="110" s="2" customFormat="1" ht="16.5" customHeight="1">
      <c r="A110" s="35"/>
      <c r="B110" s="36"/>
      <c r="C110" s="182" t="s">
        <v>215</v>
      </c>
      <c r="D110" s="182" t="s">
        <v>140</v>
      </c>
      <c r="E110" s="183" t="s">
        <v>178</v>
      </c>
      <c r="F110" s="184" t="s">
        <v>179</v>
      </c>
      <c r="G110" s="185" t="s">
        <v>156</v>
      </c>
      <c r="H110" s="186">
        <v>115</v>
      </c>
      <c r="I110" s="187"/>
      <c r="J110" s="188">
        <f>ROUND(I110*H110,2)</f>
        <v>0</v>
      </c>
      <c r="K110" s="184" t="s">
        <v>144</v>
      </c>
      <c r="L110" s="41"/>
      <c r="M110" s="189" t="s">
        <v>19</v>
      </c>
      <c r="N110" s="190" t="s">
        <v>43</v>
      </c>
      <c r="O110" s="81"/>
      <c r="P110" s="191">
        <f>O110*H110</f>
        <v>0</v>
      </c>
      <c r="Q110" s="191">
        <v>0</v>
      </c>
      <c r="R110" s="191">
        <f>Q110*H110</f>
        <v>0</v>
      </c>
      <c r="S110" s="191">
        <v>0</v>
      </c>
      <c r="T110" s="192">
        <f>S110*H110</f>
        <v>0</v>
      </c>
      <c r="U110" s="35"/>
      <c r="V110" s="35"/>
      <c r="W110" s="35"/>
      <c r="X110" s="35"/>
      <c r="Y110" s="35"/>
      <c r="Z110" s="35"/>
      <c r="AA110" s="35"/>
      <c r="AB110" s="35"/>
      <c r="AC110" s="35"/>
      <c r="AD110" s="35"/>
      <c r="AE110" s="35"/>
      <c r="AR110" s="193" t="s">
        <v>145</v>
      </c>
      <c r="AT110" s="193" t="s">
        <v>140</v>
      </c>
      <c r="AU110" s="193" t="s">
        <v>72</v>
      </c>
      <c r="AY110" s="14" t="s">
        <v>146</v>
      </c>
      <c r="BE110" s="194">
        <f>IF(N110="základní",J110,0)</f>
        <v>0</v>
      </c>
      <c r="BF110" s="194">
        <f>IF(N110="snížená",J110,0)</f>
        <v>0</v>
      </c>
      <c r="BG110" s="194">
        <f>IF(N110="zákl. přenesená",J110,0)</f>
        <v>0</v>
      </c>
      <c r="BH110" s="194">
        <f>IF(N110="sníž. přenesená",J110,0)</f>
        <v>0</v>
      </c>
      <c r="BI110" s="194">
        <f>IF(N110="nulová",J110,0)</f>
        <v>0</v>
      </c>
      <c r="BJ110" s="14" t="s">
        <v>79</v>
      </c>
      <c r="BK110" s="194">
        <f>ROUND(I110*H110,2)</f>
        <v>0</v>
      </c>
      <c r="BL110" s="14" t="s">
        <v>145</v>
      </c>
      <c r="BM110" s="193" t="s">
        <v>534</v>
      </c>
    </row>
    <row r="111" s="2" customFormat="1">
      <c r="A111" s="35"/>
      <c r="B111" s="36"/>
      <c r="C111" s="37"/>
      <c r="D111" s="195" t="s">
        <v>148</v>
      </c>
      <c r="E111" s="37"/>
      <c r="F111" s="196" t="s">
        <v>181</v>
      </c>
      <c r="G111" s="37"/>
      <c r="H111" s="37"/>
      <c r="I111" s="197"/>
      <c r="J111" s="37"/>
      <c r="K111" s="37"/>
      <c r="L111" s="41"/>
      <c r="M111" s="198"/>
      <c r="N111" s="199"/>
      <c r="O111" s="81"/>
      <c r="P111" s="81"/>
      <c r="Q111" s="81"/>
      <c r="R111" s="81"/>
      <c r="S111" s="81"/>
      <c r="T111" s="82"/>
      <c r="U111" s="35"/>
      <c r="V111" s="35"/>
      <c r="W111" s="35"/>
      <c r="X111" s="35"/>
      <c r="Y111" s="35"/>
      <c r="Z111" s="35"/>
      <c r="AA111" s="35"/>
      <c r="AB111" s="35"/>
      <c r="AC111" s="35"/>
      <c r="AD111" s="35"/>
      <c r="AE111" s="35"/>
      <c r="AT111" s="14" t="s">
        <v>148</v>
      </c>
      <c r="AU111" s="14" t="s">
        <v>72</v>
      </c>
    </row>
    <row r="112" s="10" customFormat="1">
      <c r="A112" s="10"/>
      <c r="B112" s="200"/>
      <c r="C112" s="201"/>
      <c r="D112" s="195" t="s">
        <v>150</v>
      </c>
      <c r="E112" s="202" t="s">
        <v>19</v>
      </c>
      <c r="F112" s="203" t="s">
        <v>535</v>
      </c>
      <c r="G112" s="201"/>
      <c r="H112" s="204">
        <v>115</v>
      </c>
      <c r="I112" s="205"/>
      <c r="J112" s="201"/>
      <c r="K112" s="201"/>
      <c r="L112" s="206"/>
      <c r="M112" s="207"/>
      <c r="N112" s="208"/>
      <c r="O112" s="208"/>
      <c r="P112" s="208"/>
      <c r="Q112" s="208"/>
      <c r="R112" s="208"/>
      <c r="S112" s="208"/>
      <c r="T112" s="209"/>
      <c r="U112" s="10"/>
      <c r="V112" s="10"/>
      <c r="W112" s="10"/>
      <c r="X112" s="10"/>
      <c r="Y112" s="10"/>
      <c r="Z112" s="10"/>
      <c r="AA112" s="10"/>
      <c r="AB112" s="10"/>
      <c r="AC112" s="10"/>
      <c r="AD112" s="10"/>
      <c r="AE112" s="10"/>
      <c r="AT112" s="210" t="s">
        <v>150</v>
      </c>
      <c r="AU112" s="210" t="s">
        <v>72</v>
      </c>
      <c r="AV112" s="10" t="s">
        <v>81</v>
      </c>
      <c r="AW112" s="10" t="s">
        <v>33</v>
      </c>
      <c r="AX112" s="10" t="s">
        <v>79</v>
      </c>
      <c r="AY112" s="210" t="s">
        <v>146</v>
      </c>
    </row>
    <row r="113" s="2" customFormat="1" ht="16.5" customHeight="1">
      <c r="A113" s="35"/>
      <c r="B113" s="36"/>
      <c r="C113" s="222" t="s">
        <v>219</v>
      </c>
      <c r="D113" s="222" t="s">
        <v>184</v>
      </c>
      <c r="E113" s="223" t="s">
        <v>185</v>
      </c>
      <c r="F113" s="224" t="s">
        <v>186</v>
      </c>
      <c r="G113" s="225" t="s">
        <v>187</v>
      </c>
      <c r="H113" s="226">
        <v>163.99000000000001</v>
      </c>
      <c r="I113" s="227"/>
      <c r="J113" s="228">
        <f>ROUND(I113*H113,2)</f>
        <v>0</v>
      </c>
      <c r="K113" s="224" t="s">
        <v>144</v>
      </c>
      <c r="L113" s="229"/>
      <c r="M113" s="230" t="s">
        <v>19</v>
      </c>
      <c r="N113" s="231" t="s">
        <v>43</v>
      </c>
      <c r="O113" s="81"/>
      <c r="P113" s="191">
        <f>O113*H113</f>
        <v>0</v>
      </c>
      <c r="Q113" s="191">
        <v>1</v>
      </c>
      <c r="R113" s="191">
        <f>Q113*H113</f>
        <v>163.99000000000001</v>
      </c>
      <c r="S113" s="191">
        <v>0</v>
      </c>
      <c r="T113" s="192">
        <f>S113*H113</f>
        <v>0</v>
      </c>
      <c r="U113" s="35"/>
      <c r="V113" s="35"/>
      <c r="W113" s="35"/>
      <c r="X113" s="35"/>
      <c r="Y113" s="35"/>
      <c r="Z113" s="35"/>
      <c r="AA113" s="35"/>
      <c r="AB113" s="35"/>
      <c r="AC113" s="35"/>
      <c r="AD113" s="35"/>
      <c r="AE113" s="35"/>
      <c r="AR113" s="193" t="s">
        <v>191</v>
      </c>
      <c r="AT113" s="193" t="s">
        <v>184</v>
      </c>
      <c r="AU113" s="193" t="s">
        <v>72</v>
      </c>
      <c r="AY113" s="14" t="s">
        <v>146</v>
      </c>
      <c r="BE113" s="194">
        <f>IF(N113="základní",J113,0)</f>
        <v>0</v>
      </c>
      <c r="BF113" s="194">
        <f>IF(N113="snížená",J113,0)</f>
        <v>0</v>
      </c>
      <c r="BG113" s="194">
        <f>IF(N113="zákl. přenesená",J113,0)</f>
        <v>0</v>
      </c>
      <c r="BH113" s="194">
        <f>IF(N113="sníž. přenesená",J113,0)</f>
        <v>0</v>
      </c>
      <c r="BI113" s="194">
        <f>IF(N113="nulová",J113,0)</f>
        <v>0</v>
      </c>
      <c r="BJ113" s="14" t="s">
        <v>79</v>
      </c>
      <c r="BK113" s="194">
        <f>ROUND(I113*H113,2)</f>
        <v>0</v>
      </c>
      <c r="BL113" s="14" t="s">
        <v>145</v>
      </c>
      <c r="BM113" s="193" t="s">
        <v>536</v>
      </c>
    </row>
    <row r="114" s="2" customFormat="1">
      <c r="A114" s="35"/>
      <c r="B114" s="36"/>
      <c r="C114" s="37"/>
      <c r="D114" s="195" t="s">
        <v>148</v>
      </c>
      <c r="E114" s="37"/>
      <c r="F114" s="196" t="s">
        <v>186</v>
      </c>
      <c r="G114" s="37"/>
      <c r="H114" s="37"/>
      <c r="I114" s="197"/>
      <c r="J114" s="37"/>
      <c r="K114" s="37"/>
      <c r="L114" s="41"/>
      <c r="M114" s="198"/>
      <c r="N114" s="199"/>
      <c r="O114" s="81"/>
      <c r="P114" s="81"/>
      <c r="Q114" s="81"/>
      <c r="R114" s="81"/>
      <c r="S114" s="81"/>
      <c r="T114" s="82"/>
      <c r="U114" s="35"/>
      <c r="V114" s="35"/>
      <c r="W114" s="35"/>
      <c r="X114" s="35"/>
      <c r="Y114" s="35"/>
      <c r="Z114" s="35"/>
      <c r="AA114" s="35"/>
      <c r="AB114" s="35"/>
      <c r="AC114" s="35"/>
      <c r="AD114" s="35"/>
      <c r="AE114" s="35"/>
      <c r="AT114" s="14" t="s">
        <v>148</v>
      </c>
      <c r="AU114" s="14" t="s">
        <v>72</v>
      </c>
    </row>
    <row r="115" s="10" customFormat="1">
      <c r="A115" s="10"/>
      <c r="B115" s="200"/>
      <c r="C115" s="201"/>
      <c r="D115" s="195" t="s">
        <v>150</v>
      </c>
      <c r="E115" s="202" t="s">
        <v>19</v>
      </c>
      <c r="F115" s="203" t="s">
        <v>537</v>
      </c>
      <c r="G115" s="201"/>
      <c r="H115" s="204">
        <v>163.99000000000001</v>
      </c>
      <c r="I115" s="205"/>
      <c r="J115" s="201"/>
      <c r="K115" s="201"/>
      <c r="L115" s="206"/>
      <c r="M115" s="207"/>
      <c r="N115" s="208"/>
      <c r="O115" s="208"/>
      <c r="P115" s="208"/>
      <c r="Q115" s="208"/>
      <c r="R115" s="208"/>
      <c r="S115" s="208"/>
      <c r="T115" s="209"/>
      <c r="U115" s="10"/>
      <c r="V115" s="10"/>
      <c r="W115" s="10"/>
      <c r="X115" s="10"/>
      <c r="Y115" s="10"/>
      <c r="Z115" s="10"/>
      <c r="AA115" s="10"/>
      <c r="AB115" s="10"/>
      <c r="AC115" s="10"/>
      <c r="AD115" s="10"/>
      <c r="AE115" s="10"/>
      <c r="AT115" s="210" t="s">
        <v>150</v>
      </c>
      <c r="AU115" s="210" t="s">
        <v>72</v>
      </c>
      <c r="AV115" s="10" t="s">
        <v>81</v>
      </c>
      <c r="AW115" s="10" t="s">
        <v>33</v>
      </c>
      <c r="AX115" s="10" t="s">
        <v>79</v>
      </c>
      <c r="AY115" s="210" t="s">
        <v>146</v>
      </c>
    </row>
    <row r="116" s="2" customFormat="1" ht="16.5" customHeight="1">
      <c r="A116" s="35"/>
      <c r="B116" s="36"/>
      <c r="C116" s="182" t="s">
        <v>224</v>
      </c>
      <c r="D116" s="182" t="s">
        <v>140</v>
      </c>
      <c r="E116" s="183" t="s">
        <v>538</v>
      </c>
      <c r="F116" s="184" t="s">
        <v>539</v>
      </c>
      <c r="G116" s="185" t="s">
        <v>207</v>
      </c>
      <c r="H116" s="186">
        <v>6</v>
      </c>
      <c r="I116" s="187"/>
      <c r="J116" s="188">
        <f>ROUND(I116*H116,2)</f>
        <v>0</v>
      </c>
      <c r="K116" s="184" t="s">
        <v>144</v>
      </c>
      <c r="L116" s="41"/>
      <c r="M116" s="189" t="s">
        <v>19</v>
      </c>
      <c r="N116" s="190" t="s">
        <v>43</v>
      </c>
      <c r="O116" s="81"/>
      <c r="P116" s="191">
        <f>O116*H116</f>
        <v>0</v>
      </c>
      <c r="Q116" s="191">
        <v>0</v>
      </c>
      <c r="R116" s="191">
        <f>Q116*H116</f>
        <v>0</v>
      </c>
      <c r="S116" s="191">
        <v>0</v>
      </c>
      <c r="T116" s="192">
        <f>S116*H116</f>
        <v>0</v>
      </c>
      <c r="U116" s="35"/>
      <c r="V116" s="35"/>
      <c r="W116" s="35"/>
      <c r="X116" s="35"/>
      <c r="Y116" s="35"/>
      <c r="Z116" s="35"/>
      <c r="AA116" s="35"/>
      <c r="AB116" s="35"/>
      <c r="AC116" s="35"/>
      <c r="AD116" s="35"/>
      <c r="AE116" s="35"/>
      <c r="AR116" s="193" t="s">
        <v>145</v>
      </c>
      <c r="AT116" s="193" t="s">
        <v>140</v>
      </c>
      <c r="AU116" s="193" t="s">
        <v>72</v>
      </c>
      <c r="AY116" s="14" t="s">
        <v>146</v>
      </c>
      <c r="BE116" s="194">
        <f>IF(N116="základní",J116,0)</f>
        <v>0</v>
      </c>
      <c r="BF116" s="194">
        <f>IF(N116="snížená",J116,0)</f>
        <v>0</v>
      </c>
      <c r="BG116" s="194">
        <f>IF(N116="zákl. přenesená",J116,0)</f>
        <v>0</v>
      </c>
      <c r="BH116" s="194">
        <f>IF(N116="sníž. přenesená",J116,0)</f>
        <v>0</v>
      </c>
      <c r="BI116" s="194">
        <f>IF(N116="nulová",J116,0)</f>
        <v>0</v>
      </c>
      <c r="BJ116" s="14" t="s">
        <v>79</v>
      </c>
      <c r="BK116" s="194">
        <f>ROUND(I116*H116,2)</f>
        <v>0</v>
      </c>
      <c r="BL116" s="14" t="s">
        <v>145</v>
      </c>
      <c r="BM116" s="193" t="s">
        <v>540</v>
      </c>
    </row>
    <row r="117" s="2" customFormat="1">
      <c r="A117" s="35"/>
      <c r="B117" s="36"/>
      <c r="C117" s="37"/>
      <c r="D117" s="195" t="s">
        <v>148</v>
      </c>
      <c r="E117" s="37"/>
      <c r="F117" s="196" t="s">
        <v>541</v>
      </c>
      <c r="G117" s="37"/>
      <c r="H117" s="37"/>
      <c r="I117" s="197"/>
      <c r="J117" s="37"/>
      <c r="K117" s="37"/>
      <c r="L117" s="41"/>
      <c r="M117" s="198"/>
      <c r="N117" s="199"/>
      <c r="O117" s="81"/>
      <c r="P117" s="81"/>
      <c r="Q117" s="81"/>
      <c r="R117" s="81"/>
      <c r="S117" s="81"/>
      <c r="T117" s="82"/>
      <c r="U117" s="35"/>
      <c r="V117" s="35"/>
      <c r="W117" s="35"/>
      <c r="X117" s="35"/>
      <c r="Y117" s="35"/>
      <c r="Z117" s="35"/>
      <c r="AA117" s="35"/>
      <c r="AB117" s="35"/>
      <c r="AC117" s="35"/>
      <c r="AD117" s="35"/>
      <c r="AE117" s="35"/>
      <c r="AT117" s="14" t="s">
        <v>148</v>
      </c>
      <c r="AU117" s="14" t="s">
        <v>72</v>
      </c>
    </row>
    <row r="118" s="2" customFormat="1" ht="16.5" customHeight="1">
      <c r="A118" s="35"/>
      <c r="B118" s="36"/>
      <c r="C118" s="182" t="s">
        <v>8</v>
      </c>
      <c r="D118" s="182" t="s">
        <v>140</v>
      </c>
      <c r="E118" s="183" t="s">
        <v>262</v>
      </c>
      <c r="F118" s="184" t="s">
        <v>263</v>
      </c>
      <c r="G118" s="185" t="s">
        <v>264</v>
      </c>
      <c r="H118" s="186">
        <v>6</v>
      </c>
      <c r="I118" s="187"/>
      <c r="J118" s="188">
        <f>ROUND(I118*H118,2)</f>
        <v>0</v>
      </c>
      <c r="K118" s="184" t="s">
        <v>144</v>
      </c>
      <c r="L118" s="41"/>
      <c r="M118" s="189" t="s">
        <v>19</v>
      </c>
      <c r="N118" s="190" t="s">
        <v>43</v>
      </c>
      <c r="O118" s="81"/>
      <c r="P118" s="191">
        <f>O118*H118</f>
        <v>0</v>
      </c>
      <c r="Q118" s="191">
        <v>0</v>
      </c>
      <c r="R118" s="191">
        <f>Q118*H118</f>
        <v>0</v>
      </c>
      <c r="S118" s="191">
        <v>0</v>
      </c>
      <c r="T118" s="192">
        <f>S118*H118</f>
        <v>0</v>
      </c>
      <c r="U118" s="35"/>
      <c r="V118" s="35"/>
      <c r="W118" s="35"/>
      <c r="X118" s="35"/>
      <c r="Y118" s="35"/>
      <c r="Z118" s="35"/>
      <c r="AA118" s="35"/>
      <c r="AB118" s="35"/>
      <c r="AC118" s="35"/>
      <c r="AD118" s="35"/>
      <c r="AE118" s="35"/>
      <c r="AR118" s="193" t="s">
        <v>145</v>
      </c>
      <c r="AT118" s="193" t="s">
        <v>140</v>
      </c>
      <c r="AU118" s="193" t="s">
        <v>72</v>
      </c>
      <c r="AY118" s="14" t="s">
        <v>146</v>
      </c>
      <c r="BE118" s="194">
        <f>IF(N118="základní",J118,0)</f>
        <v>0</v>
      </c>
      <c r="BF118" s="194">
        <f>IF(N118="snížená",J118,0)</f>
        <v>0</v>
      </c>
      <c r="BG118" s="194">
        <f>IF(N118="zákl. přenesená",J118,0)</f>
        <v>0</v>
      </c>
      <c r="BH118" s="194">
        <f>IF(N118="sníž. přenesená",J118,0)</f>
        <v>0</v>
      </c>
      <c r="BI118" s="194">
        <f>IF(N118="nulová",J118,0)</f>
        <v>0</v>
      </c>
      <c r="BJ118" s="14" t="s">
        <v>79</v>
      </c>
      <c r="BK118" s="194">
        <f>ROUND(I118*H118,2)</f>
        <v>0</v>
      </c>
      <c r="BL118" s="14" t="s">
        <v>145</v>
      </c>
      <c r="BM118" s="193" t="s">
        <v>542</v>
      </c>
    </row>
    <row r="119" s="2" customFormat="1">
      <c r="A119" s="35"/>
      <c r="B119" s="36"/>
      <c r="C119" s="37"/>
      <c r="D119" s="195" t="s">
        <v>148</v>
      </c>
      <c r="E119" s="37"/>
      <c r="F119" s="196" t="s">
        <v>266</v>
      </c>
      <c r="G119" s="37"/>
      <c r="H119" s="37"/>
      <c r="I119" s="197"/>
      <c r="J119" s="37"/>
      <c r="K119" s="37"/>
      <c r="L119" s="41"/>
      <c r="M119" s="198"/>
      <c r="N119" s="199"/>
      <c r="O119" s="81"/>
      <c r="P119" s="81"/>
      <c r="Q119" s="81"/>
      <c r="R119" s="81"/>
      <c r="S119" s="81"/>
      <c r="T119" s="82"/>
      <c r="U119" s="35"/>
      <c r="V119" s="35"/>
      <c r="W119" s="35"/>
      <c r="X119" s="35"/>
      <c r="Y119" s="35"/>
      <c r="Z119" s="35"/>
      <c r="AA119" s="35"/>
      <c r="AB119" s="35"/>
      <c r="AC119" s="35"/>
      <c r="AD119" s="35"/>
      <c r="AE119" s="35"/>
      <c r="AT119" s="14" t="s">
        <v>148</v>
      </c>
      <c r="AU119" s="14" t="s">
        <v>72</v>
      </c>
    </row>
    <row r="120" s="2" customFormat="1" ht="16.5" customHeight="1">
      <c r="A120" s="35"/>
      <c r="B120" s="36"/>
      <c r="C120" s="182" t="s">
        <v>233</v>
      </c>
      <c r="D120" s="182" t="s">
        <v>140</v>
      </c>
      <c r="E120" s="183" t="s">
        <v>268</v>
      </c>
      <c r="F120" s="184" t="s">
        <v>269</v>
      </c>
      <c r="G120" s="185" t="s">
        <v>252</v>
      </c>
      <c r="H120" s="186">
        <v>340</v>
      </c>
      <c r="I120" s="187"/>
      <c r="J120" s="188">
        <f>ROUND(I120*H120,2)</f>
        <v>0</v>
      </c>
      <c r="K120" s="184" t="s">
        <v>144</v>
      </c>
      <c r="L120" s="41"/>
      <c r="M120" s="189" t="s">
        <v>19</v>
      </c>
      <c r="N120" s="190" t="s">
        <v>43</v>
      </c>
      <c r="O120" s="81"/>
      <c r="P120" s="191">
        <f>O120*H120</f>
        <v>0</v>
      </c>
      <c r="Q120" s="191">
        <v>0</v>
      </c>
      <c r="R120" s="191">
        <f>Q120*H120</f>
        <v>0</v>
      </c>
      <c r="S120" s="191">
        <v>0</v>
      </c>
      <c r="T120" s="192">
        <f>S120*H120</f>
        <v>0</v>
      </c>
      <c r="U120" s="35"/>
      <c r="V120" s="35"/>
      <c r="W120" s="35"/>
      <c r="X120" s="35"/>
      <c r="Y120" s="35"/>
      <c r="Z120" s="35"/>
      <c r="AA120" s="35"/>
      <c r="AB120" s="35"/>
      <c r="AC120" s="35"/>
      <c r="AD120" s="35"/>
      <c r="AE120" s="35"/>
      <c r="AR120" s="193" t="s">
        <v>145</v>
      </c>
      <c r="AT120" s="193" t="s">
        <v>140</v>
      </c>
      <c r="AU120" s="193" t="s">
        <v>72</v>
      </c>
      <c r="AY120" s="14" t="s">
        <v>146</v>
      </c>
      <c r="BE120" s="194">
        <f>IF(N120="základní",J120,0)</f>
        <v>0</v>
      </c>
      <c r="BF120" s="194">
        <f>IF(N120="snížená",J120,0)</f>
        <v>0</v>
      </c>
      <c r="BG120" s="194">
        <f>IF(N120="zákl. přenesená",J120,0)</f>
        <v>0</v>
      </c>
      <c r="BH120" s="194">
        <f>IF(N120="sníž. přenesená",J120,0)</f>
        <v>0</v>
      </c>
      <c r="BI120" s="194">
        <f>IF(N120="nulová",J120,0)</f>
        <v>0</v>
      </c>
      <c r="BJ120" s="14" t="s">
        <v>79</v>
      </c>
      <c r="BK120" s="194">
        <f>ROUND(I120*H120,2)</f>
        <v>0</v>
      </c>
      <c r="BL120" s="14" t="s">
        <v>145</v>
      </c>
      <c r="BM120" s="193" t="s">
        <v>543</v>
      </c>
    </row>
    <row r="121" s="2" customFormat="1">
      <c r="A121" s="35"/>
      <c r="B121" s="36"/>
      <c r="C121" s="37"/>
      <c r="D121" s="195" t="s">
        <v>148</v>
      </c>
      <c r="E121" s="37"/>
      <c r="F121" s="196" t="s">
        <v>271</v>
      </c>
      <c r="G121" s="37"/>
      <c r="H121" s="37"/>
      <c r="I121" s="197"/>
      <c r="J121" s="37"/>
      <c r="K121" s="37"/>
      <c r="L121" s="41"/>
      <c r="M121" s="198"/>
      <c r="N121" s="199"/>
      <c r="O121" s="81"/>
      <c r="P121" s="81"/>
      <c r="Q121" s="81"/>
      <c r="R121" s="81"/>
      <c r="S121" s="81"/>
      <c r="T121" s="82"/>
      <c r="U121" s="35"/>
      <c r="V121" s="35"/>
      <c r="W121" s="35"/>
      <c r="X121" s="35"/>
      <c r="Y121" s="35"/>
      <c r="Z121" s="35"/>
      <c r="AA121" s="35"/>
      <c r="AB121" s="35"/>
      <c r="AC121" s="35"/>
      <c r="AD121" s="35"/>
      <c r="AE121" s="35"/>
      <c r="AT121" s="14" t="s">
        <v>148</v>
      </c>
      <c r="AU121" s="14" t="s">
        <v>72</v>
      </c>
    </row>
    <row r="122" s="10" customFormat="1">
      <c r="A122" s="10"/>
      <c r="B122" s="200"/>
      <c r="C122" s="201"/>
      <c r="D122" s="195" t="s">
        <v>150</v>
      </c>
      <c r="E122" s="202" t="s">
        <v>19</v>
      </c>
      <c r="F122" s="203" t="s">
        <v>544</v>
      </c>
      <c r="G122" s="201"/>
      <c r="H122" s="204">
        <v>340</v>
      </c>
      <c r="I122" s="205"/>
      <c r="J122" s="201"/>
      <c r="K122" s="201"/>
      <c r="L122" s="206"/>
      <c r="M122" s="207"/>
      <c r="N122" s="208"/>
      <c r="O122" s="208"/>
      <c r="P122" s="208"/>
      <c r="Q122" s="208"/>
      <c r="R122" s="208"/>
      <c r="S122" s="208"/>
      <c r="T122" s="209"/>
      <c r="U122" s="10"/>
      <c r="V122" s="10"/>
      <c r="W122" s="10"/>
      <c r="X122" s="10"/>
      <c r="Y122" s="10"/>
      <c r="Z122" s="10"/>
      <c r="AA122" s="10"/>
      <c r="AB122" s="10"/>
      <c r="AC122" s="10"/>
      <c r="AD122" s="10"/>
      <c r="AE122" s="10"/>
      <c r="AT122" s="210" t="s">
        <v>150</v>
      </c>
      <c r="AU122" s="210" t="s">
        <v>72</v>
      </c>
      <c r="AV122" s="10" t="s">
        <v>81</v>
      </c>
      <c r="AW122" s="10" t="s">
        <v>33</v>
      </c>
      <c r="AX122" s="10" t="s">
        <v>79</v>
      </c>
      <c r="AY122" s="210" t="s">
        <v>146</v>
      </c>
    </row>
    <row r="123" s="2" customFormat="1" ht="16.5" customHeight="1">
      <c r="A123" s="35"/>
      <c r="B123" s="36"/>
      <c r="C123" s="182" t="s">
        <v>238</v>
      </c>
      <c r="D123" s="182" t="s">
        <v>140</v>
      </c>
      <c r="E123" s="183" t="s">
        <v>274</v>
      </c>
      <c r="F123" s="184" t="s">
        <v>275</v>
      </c>
      <c r="G123" s="185" t="s">
        <v>252</v>
      </c>
      <c r="H123" s="186">
        <v>340</v>
      </c>
      <c r="I123" s="187"/>
      <c r="J123" s="188">
        <f>ROUND(I123*H123,2)</f>
        <v>0</v>
      </c>
      <c r="K123" s="184" t="s">
        <v>144</v>
      </c>
      <c r="L123" s="41"/>
      <c r="M123" s="189" t="s">
        <v>19</v>
      </c>
      <c r="N123" s="190" t="s">
        <v>43</v>
      </c>
      <c r="O123" s="81"/>
      <c r="P123" s="191">
        <f>O123*H123</f>
        <v>0</v>
      </c>
      <c r="Q123" s="191">
        <v>0</v>
      </c>
      <c r="R123" s="191">
        <f>Q123*H123</f>
        <v>0</v>
      </c>
      <c r="S123" s="191">
        <v>0</v>
      </c>
      <c r="T123" s="192">
        <f>S123*H123</f>
        <v>0</v>
      </c>
      <c r="U123" s="35"/>
      <c r="V123" s="35"/>
      <c r="W123" s="35"/>
      <c r="X123" s="35"/>
      <c r="Y123" s="35"/>
      <c r="Z123" s="35"/>
      <c r="AA123" s="35"/>
      <c r="AB123" s="35"/>
      <c r="AC123" s="35"/>
      <c r="AD123" s="35"/>
      <c r="AE123" s="35"/>
      <c r="AR123" s="193" t="s">
        <v>145</v>
      </c>
      <c r="AT123" s="193" t="s">
        <v>140</v>
      </c>
      <c r="AU123" s="193" t="s">
        <v>72</v>
      </c>
      <c r="AY123" s="14" t="s">
        <v>146</v>
      </c>
      <c r="BE123" s="194">
        <f>IF(N123="základní",J123,0)</f>
        <v>0</v>
      </c>
      <c r="BF123" s="194">
        <f>IF(N123="snížená",J123,0)</f>
        <v>0</v>
      </c>
      <c r="BG123" s="194">
        <f>IF(N123="zákl. přenesená",J123,0)</f>
        <v>0</v>
      </c>
      <c r="BH123" s="194">
        <f>IF(N123="sníž. přenesená",J123,0)</f>
        <v>0</v>
      </c>
      <c r="BI123" s="194">
        <f>IF(N123="nulová",J123,0)</f>
        <v>0</v>
      </c>
      <c r="BJ123" s="14" t="s">
        <v>79</v>
      </c>
      <c r="BK123" s="194">
        <f>ROUND(I123*H123,2)</f>
        <v>0</v>
      </c>
      <c r="BL123" s="14" t="s">
        <v>145</v>
      </c>
      <c r="BM123" s="193" t="s">
        <v>545</v>
      </c>
    </row>
    <row r="124" s="2" customFormat="1">
      <c r="A124" s="35"/>
      <c r="B124" s="36"/>
      <c r="C124" s="37"/>
      <c r="D124" s="195" t="s">
        <v>148</v>
      </c>
      <c r="E124" s="37"/>
      <c r="F124" s="196" t="s">
        <v>277</v>
      </c>
      <c r="G124" s="37"/>
      <c r="H124" s="37"/>
      <c r="I124" s="197"/>
      <c r="J124" s="37"/>
      <c r="K124" s="37"/>
      <c r="L124" s="41"/>
      <c r="M124" s="198"/>
      <c r="N124" s="199"/>
      <c r="O124" s="81"/>
      <c r="P124" s="81"/>
      <c r="Q124" s="81"/>
      <c r="R124" s="81"/>
      <c r="S124" s="81"/>
      <c r="T124" s="82"/>
      <c r="U124" s="35"/>
      <c r="V124" s="35"/>
      <c r="W124" s="35"/>
      <c r="X124" s="35"/>
      <c r="Y124" s="35"/>
      <c r="Z124" s="35"/>
      <c r="AA124" s="35"/>
      <c r="AB124" s="35"/>
      <c r="AC124" s="35"/>
      <c r="AD124" s="35"/>
      <c r="AE124" s="35"/>
      <c r="AT124" s="14" t="s">
        <v>148</v>
      </c>
      <c r="AU124" s="14" t="s">
        <v>72</v>
      </c>
    </row>
    <row r="125" s="10" customFormat="1">
      <c r="A125" s="10"/>
      <c r="B125" s="200"/>
      <c r="C125" s="201"/>
      <c r="D125" s="195" t="s">
        <v>150</v>
      </c>
      <c r="E125" s="202" t="s">
        <v>19</v>
      </c>
      <c r="F125" s="203" t="s">
        <v>544</v>
      </c>
      <c r="G125" s="201"/>
      <c r="H125" s="204">
        <v>340</v>
      </c>
      <c r="I125" s="205"/>
      <c r="J125" s="201"/>
      <c r="K125" s="201"/>
      <c r="L125" s="206"/>
      <c r="M125" s="207"/>
      <c r="N125" s="208"/>
      <c r="O125" s="208"/>
      <c r="P125" s="208"/>
      <c r="Q125" s="208"/>
      <c r="R125" s="208"/>
      <c r="S125" s="208"/>
      <c r="T125" s="209"/>
      <c r="U125" s="10"/>
      <c r="V125" s="10"/>
      <c r="W125" s="10"/>
      <c r="X125" s="10"/>
      <c r="Y125" s="10"/>
      <c r="Z125" s="10"/>
      <c r="AA125" s="10"/>
      <c r="AB125" s="10"/>
      <c r="AC125" s="10"/>
      <c r="AD125" s="10"/>
      <c r="AE125" s="10"/>
      <c r="AT125" s="210" t="s">
        <v>150</v>
      </c>
      <c r="AU125" s="210" t="s">
        <v>72</v>
      </c>
      <c r="AV125" s="10" t="s">
        <v>81</v>
      </c>
      <c r="AW125" s="10" t="s">
        <v>33</v>
      </c>
      <c r="AX125" s="10" t="s">
        <v>79</v>
      </c>
      <c r="AY125" s="210" t="s">
        <v>146</v>
      </c>
    </row>
    <row r="126" s="2" customFormat="1" ht="16.5" customHeight="1">
      <c r="A126" s="35"/>
      <c r="B126" s="36"/>
      <c r="C126" s="182" t="s">
        <v>243</v>
      </c>
      <c r="D126" s="182" t="s">
        <v>140</v>
      </c>
      <c r="E126" s="183" t="s">
        <v>486</v>
      </c>
      <c r="F126" s="184" t="s">
        <v>487</v>
      </c>
      <c r="G126" s="185" t="s">
        <v>168</v>
      </c>
      <c r="H126" s="186">
        <v>0.5</v>
      </c>
      <c r="I126" s="187"/>
      <c r="J126" s="188">
        <f>ROUND(I126*H126,2)</f>
        <v>0</v>
      </c>
      <c r="K126" s="184" t="s">
        <v>144</v>
      </c>
      <c r="L126" s="41"/>
      <c r="M126" s="189" t="s">
        <v>19</v>
      </c>
      <c r="N126" s="190" t="s">
        <v>43</v>
      </c>
      <c r="O126" s="81"/>
      <c r="P126" s="191">
        <f>O126*H126</f>
        <v>0</v>
      </c>
      <c r="Q126" s="191">
        <v>0</v>
      </c>
      <c r="R126" s="191">
        <f>Q126*H126</f>
        <v>0</v>
      </c>
      <c r="S126" s="191">
        <v>0</v>
      </c>
      <c r="T126" s="192">
        <f>S126*H126</f>
        <v>0</v>
      </c>
      <c r="U126" s="35"/>
      <c r="V126" s="35"/>
      <c r="W126" s="35"/>
      <c r="X126" s="35"/>
      <c r="Y126" s="35"/>
      <c r="Z126" s="35"/>
      <c r="AA126" s="35"/>
      <c r="AB126" s="35"/>
      <c r="AC126" s="35"/>
      <c r="AD126" s="35"/>
      <c r="AE126" s="35"/>
      <c r="AR126" s="193" t="s">
        <v>145</v>
      </c>
      <c r="AT126" s="193" t="s">
        <v>140</v>
      </c>
      <c r="AU126" s="193" t="s">
        <v>72</v>
      </c>
      <c r="AY126" s="14" t="s">
        <v>146</v>
      </c>
      <c r="BE126" s="194">
        <f>IF(N126="základní",J126,0)</f>
        <v>0</v>
      </c>
      <c r="BF126" s="194">
        <f>IF(N126="snížená",J126,0)</f>
        <v>0</v>
      </c>
      <c r="BG126" s="194">
        <f>IF(N126="zákl. přenesená",J126,0)</f>
        <v>0</v>
      </c>
      <c r="BH126" s="194">
        <f>IF(N126="sníž. přenesená",J126,0)</f>
        <v>0</v>
      </c>
      <c r="BI126" s="194">
        <f>IF(N126="nulová",J126,0)</f>
        <v>0</v>
      </c>
      <c r="BJ126" s="14" t="s">
        <v>79</v>
      </c>
      <c r="BK126" s="194">
        <f>ROUND(I126*H126,2)</f>
        <v>0</v>
      </c>
      <c r="BL126" s="14" t="s">
        <v>145</v>
      </c>
      <c r="BM126" s="193" t="s">
        <v>546</v>
      </c>
    </row>
    <row r="127" s="2" customFormat="1">
      <c r="A127" s="35"/>
      <c r="B127" s="36"/>
      <c r="C127" s="37"/>
      <c r="D127" s="195" t="s">
        <v>148</v>
      </c>
      <c r="E127" s="37"/>
      <c r="F127" s="196" t="s">
        <v>489</v>
      </c>
      <c r="G127" s="37"/>
      <c r="H127" s="37"/>
      <c r="I127" s="197"/>
      <c r="J127" s="37"/>
      <c r="K127" s="37"/>
      <c r="L127" s="41"/>
      <c r="M127" s="198"/>
      <c r="N127" s="199"/>
      <c r="O127" s="81"/>
      <c r="P127" s="81"/>
      <c r="Q127" s="81"/>
      <c r="R127" s="81"/>
      <c r="S127" s="81"/>
      <c r="T127" s="82"/>
      <c r="U127" s="35"/>
      <c r="V127" s="35"/>
      <c r="W127" s="35"/>
      <c r="X127" s="35"/>
      <c r="Y127" s="35"/>
      <c r="Z127" s="35"/>
      <c r="AA127" s="35"/>
      <c r="AB127" s="35"/>
      <c r="AC127" s="35"/>
      <c r="AD127" s="35"/>
      <c r="AE127" s="35"/>
      <c r="AT127" s="14" t="s">
        <v>148</v>
      </c>
      <c r="AU127" s="14" t="s">
        <v>72</v>
      </c>
    </row>
    <row r="128" s="2" customFormat="1" ht="16.5" customHeight="1">
      <c r="A128" s="35"/>
      <c r="B128" s="36"/>
      <c r="C128" s="182" t="s">
        <v>249</v>
      </c>
      <c r="D128" s="182" t="s">
        <v>140</v>
      </c>
      <c r="E128" s="183" t="s">
        <v>279</v>
      </c>
      <c r="F128" s="184" t="s">
        <v>280</v>
      </c>
      <c r="G128" s="185" t="s">
        <v>168</v>
      </c>
      <c r="H128" s="186">
        <v>0.5</v>
      </c>
      <c r="I128" s="187"/>
      <c r="J128" s="188">
        <f>ROUND(I128*H128,2)</f>
        <v>0</v>
      </c>
      <c r="K128" s="184" t="s">
        <v>144</v>
      </c>
      <c r="L128" s="41"/>
      <c r="M128" s="189" t="s">
        <v>19</v>
      </c>
      <c r="N128" s="190" t="s">
        <v>43</v>
      </c>
      <c r="O128" s="81"/>
      <c r="P128" s="191">
        <f>O128*H128</f>
        <v>0</v>
      </c>
      <c r="Q128" s="191">
        <v>0</v>
      </c>
      <c r="R128" s="191">
        <f>Q128*H128</f>
        <v>0</v>
      </c>
      <c r="S128" s="191">
        <v>0</v>
      </c>
      <c r="T128" s="192">
        <f>S128*H128</f>
        <v>0</v>
      </c>
      <c r="U128" s="35"/>
      <c r="V128" s="35"/>
      <c r="W128" s="35"/>
      <c r="X128" s="35"/>
      <c r="Y128" s="35"/>
      <c r="Z128" s="35"/>
      <c r="AA128" s="35"/>
      <c r="AB128" s="35"/>
      <c r="AC128" s="35"/>
      <c r="AD128" s="35"/>
      <c r="AE128" s="35"/>
      <c r="AR128" s="193" t="s">
        <v>145</v>
      </c>
      <c r="AT128" s="193" t="s">
        <v>140</v>
      </c>
      <c r="AU128" s="193" t="s">
        <v>72</v>
      </c>
      <c r="AY128" s="14" t="s">
        <v>146</v>
      </c>
      <c r="BE128" s="194">
        <f>IF(N128="základní",J128,0)</f>
        <v>0</v>
      </c>
      <c r="BF128" s="194">
        <f>IF(N128="snížená",J128,0)</f>
        <v>0</v>
      </c>
      <c r="BG128" s="194">
        <f>IF(N128="zákl. přenesená",J128,0)</f>
        <v>0</v>
      </c>
      <c r="BH128" s="194">
        <f>IF(N128="sníž. přenesená",J128,0)</f>
        <v>0</v>
      </c>
      <c r="BI128" s="194">
        <f>IF(N128="nulová",J128,0)</f>
        <v>0</v>
      </c>
      <c r="BJ128" s="14" t="s">
        <v>79</v>
      </c>
      <c r="BK128" s="194">
        <f>ROUND(I128*H128,2)</f>
        <v>0</v>
      </c>
      <c r="BL128" s="14" t="s">
        <v>145</v>
      </c>
      <c r="BM128" s="193" t="s">
        <v>547</v>
      </c>
    </row>
    <row r="129" s="2" customFormat="1">
      <c r="A129" s="35"/>
      <c r="B129" s="36"/>
      <c r="C129" s="37"/>
      <c r="D129" s="195" t="s">
        <v>148</v>
      </c>
      <c r="E129" s="37"/>
      <c r="F129" s="196" t="s">
        <v>282</v>
      </c>
      <c r="G129" s="37"/>
      <c r="H129" s="37"/>
      <c r="I129" s="197"/>
      <c r="J129" s="37"/>
      <c r="K129" s="37"/>
      <c r="L129" s="41"/>
      <c r="M129" s="198"/>
      <c r="N129" s="199"/>
      <c r="O129" s="81"/>
      <c r="P129" s="81"/>
      <c r="Q129" s="81"/>
      <c r="R129" s="81"/>
      <c r="S129" s="81"/>
      <c r="T129" s="82"/>
      <c r="U129" s="35"/>
      <c r="V129" s="35"/>
      <c r="W129" s="35"/>
      <c r="X129" s="35"/>
      <c r="Y129" s="35"/>
      <c r="Z129" s="35"/>
      <c r="AA129" s="35"/>
      <c r="AB129" s="35"/>
      <c r="AC129" s="35"/>
      <c r="AD129" s="35"/>
      <c r="AE129" s="35"/>
      <c r="AT129" s="14" t="s">
        <v>148</v>
      </c>
      <c r="AU129" s="14" t="s">
        <v>72</v>
      </c>
    </row>
    <row r="130" s="2" customFormat="1" ht="16.5" customHeight="1">
      <c r="A130" s="35"/>
      <c r="B130" s="36"/>
      <c r="C130" s="182" t="s">
        <v>255</v>
      </c>
      <c r="D130" s="182" t="s">
        <v>140</v>
      </c>
      <c r="E130" s="183" t="s">
        <v>192</v>
      </c>
      <c r="F130" s="184" t="s">
        <v>193</v>
      </c>
      <c r="G130" s="185" t="s">
        <v>156</v>
      </c>
      <c r="H130" s="186">
        <v>60</v>
      </c>
      <c r="I130" s="187"/>
      <c r="J130" s="188">
        <f>ROUND(I130*H130,2)</f>
        <v>0</v>
      </c>
      <c r="K130" s="184" t="s">
        <v>144</v>
      </c>
      <c r="L130" s="41"/>
      <c r="M130" s="189" t="s">
        <v>19</v>
      </c>
      <c r="N130" s="190" t="s">
        <v>43</v>
      </c>
      <c r="O130" s="81"/>
      <c r="P130" s="191">
        <f>O130*H130</f>
        <v>0</v>
      </c>
      <c r="Q130" s="191">
        <v>0</v>
      </c>
      <c r="R130" s="191">
        <f>Q130*H130</f>
        <v>0</v>
      </c>
      <c r="S130" s="191">
        <v>0</v>
      </c>
      <c r="T130" s="192">
        <f>S130*H130</f>
        <v>0</v>
      </c>
      <c r="U130" s="35"/>
      <c r="V130" s="35"/>
      <c r="W130" s="35"/>
      <c r="X130" s="35"/>
      <c r="Y130" s="35"/>
      <c r="Z130" s="35"/>
      <c r="AA130" s="35"/>
      <c r="AB130" s="35"/>
      <c r="AC130" s="35"/>
      <c r="AD130" s="35"/>
      <c r="AE130" s="35"/>
      <c r="AR130" s="193" t="s">
        <v>145</v>
      </c>
      <c r="AT130" s="193" t="s">
        <v>140</v>
      </c>
      <c r="AU130" s="193" t="s">
        <v>72</v>
      </c>
      <c r="AY130" s="14" t="s">
        <v>146</v>
      </c>
      <c r="BE130" s="194">
        <f>IF(N130="základní",J130,0)</f>
        <v>0</v>
      </c>
      <c r="BF130" s="194">
        <f>IF(N130="snížená",J130,0)</f>
        <v>0</v>
      </c>
      <c r="BG130" s="194">
        <f>IF(N130="zákl. přenesená",J130,0)</f>
        <v>0</v>
      </c>
      <c r="BH130" s="194">
        <f>IF(N130="sníž. přenesená",J130,0)</f>
        <v>0</v>
      </c>
      <c r="BI130" s="194">
        <f>IF(N130="nulová",J130,0)</f>
        <v>0</v>
      </c>
      <c r="BJ130" s="14" t="s">
        <v>79</v>
      </c>
      <c r="BK130" s="194">
        <f>ROUND(I130*H130,2)</f>
        <v>0</v>
      </c>
      <c r="BL130" s="14" t="s">
        <v>145</v>
      </c>
      <c r="BM130" s="193" t="s">
        <v>548</v>
      </c>
    </row>
    <row r="131" s="2" customFormat="1">
      <c r="A131" s="35"/>
      <c r="B131" s="36"/>
      <c r="C131" s="37"/>
      <c r="D131" s="195" t="s">
        <v>148</v>
      </c>
      <c r="E131" s="37"/>
      <c r="F131" s="196" t="s">
        <v>195</v>
      </c>
      <c r="G131" s="37"/>
      <c r="H131" s="37"/>
      <c r="I131" s="197"/>
      <c r="J131" s="37"/>
      <c r="K131" s="37"/>
      <c r="L131" s="41"/>
      <c r="M131" s="198"/>
      <c r="N131" s="199"/>
      <c r="O131" s="81"/>
      <c r="P131" s="81"/>
      <c r="Q131" s="81"/>
      <c r="R131" s="81"/>
      <c r="S131" s="81"/>
      <c r="T131" s="82"/>
      <c r="U131" s="35"/>
      <c r="V131" s="35"/>
      <c r="W131" s="35"/>
      <c r="X131" s="35"/>
      <c r="Y131" s="35"/>
      <c r="Z131" s="35"/>
      <c r="AA131" s="35"/>
      <c r="AB131" s="35"/>
      <c r="AC131" s="35"/>
      <c r="AD131" s="35"/>
      <c r="AE131" s="35"/>
      <c r="AT131" s="14" t="s">
        <v>148</v>
      </c>
      <c r="AU131" s="14" t="s">
        <v>72</v>
      </c>
    </row>
    <row r="132" s="10" customFormat="1">
      <c r="A132" s="10"/>
      <c r="B132" s="200"/>
      <c r="C132" s="201"/>
      <c r="D132" s="195" t="s">
        <v>150</v>
      </c>
      <c r="E132" s="202" t="s">
        <v>19</v>
      </c>
      <c r="F132" s="203" t="s">
        <v>549</v>
      </c>
      <c r="G132" s="201"/>
      <c r="H132" s="204">
        <v>30</v>
      </c>
      <c r="I132" s="205"/>
      <c r="J132" s="201"/>
      <c r="K132" s="201"/>
      <c r="L132" s="206"/>
      <c r="M132" s="207"/>
      <c r="N132" s="208"/>
      <c r="O132" s="208"/>
      <c r="P132" s="208"/>
      <c r="Q132" s="208"/>
      <c r="R132" s="208"/>
      <c r="S132" s="208"/>
      <c r="T132" s="209"/>
      <c r="U132" s="10"/>
      <c r="V132" s="10"/>
      <c r="W132" s="10"/>
      <c r="X132" s="10"/>
      <c r="Y132" s="10"/>
      <c r="Z132" s="10"/>
      <c r="AA132" s="10"/>
      <c r="AB132" s="10"/>
      <c r="AC132" s="10"/>
      <c r="AD132" s="10"/>
      <c r="AE132" s="10"/>
      <c r="AT132" s="210" t="s">
        <v>150</v>
      </c>
      <c r="AU132" s="210" t="s">
        <v>72</v>
      </c>
      <c r="AV132" s="10" t="s">
        <v>81</v>
      </c>
      <c r="AW132" s="10" t="s">
        <v>33</v>
      </c>
      <c r="AX132" s="10" t="s">
        <v>72</v>
      </c>
      <c r="AY132" s="210" t="s">
        <v>146</v>
      </c>
    </row>
    <row r="133" s="10" customFormat="1">
      <c r="A133" s="10"/>
      <c r="B133" s="200"/>
      <c r="C133" s="201"/>
      <c r="D133" s="195" t="s">
        <v>150</v>
      </c>
      <c r="E133" s="202" t="s">
        <v>19</v>
      </c>
      <c r="F133" s="203" t="s">
        <v>202</v>
      </c>
      <c r="G133" s="201"/>
      <c r="H133" s="204">
        <v>30</v>
      </c>
      <c r="I133" s="205"/>
      <c r="J133" s="201"/>
      <c r="K133" s="201"/>
      <c r="L133" s="206"/>
      <c r="M133" s="207"/>
      <c r="N133" s="208"/>
      <c r="O133" s="208"/>
      <c r="P133" s="208"/>
      <c r="Q133" s="208"/>
      <c r="R133" s="208"/>
      <c r="S133" s="208"/>
      <c r="T133" s="209"/>
      <c r="U133" s="10"/>
      <c r="V133" s="10"/>
      <c r="W133" s="10"/>
      <c r="X133" s="10"/>
      <c r="Y133" s="10"/>
      <c r="Z133" s="10"/>
      <c r="AA133" s="10"/>
      <c r="AB133" s="10"/>
      <c r="AC133" s="10"/>
      <c r="AD133" s="10"/>
      <c r="AE133" s="10"/>
      <c r="AT133" s="210" t="s">
        <v>150</v>
      </c>
      <c r="AU133" s="210" t="s">
        <v>72</v>
      </c>
      <c r="AV133" s="10" t="s">
        <v>81</v>
      </c>
      <c r="AW133" s="10" t="s">
        <v>33</v>
      </c>
      <c r="AX133" s="10" t="s">
        <v>72</v>
      </c>
      <c r="AY133" s="210" t="s">
        <v>146</v>
      </c>
    </row>
    <row r="134" s="11" customFormat="1">
      <c r="A134" s="11"/>
      <c r="B134" s="211"/>
      <c r="C134" s="212"/>
      <c r="D134" s="195" t="s">
        <v>150</v>
      </c>
      <c r="E134" s="213" t="s">
        <v>19</v>
      </c>
      <c r="F134" s="214" t="s">
        <v>153</v>
      </c>
      <c r="G134" s="212"/>
      <c r="H134" s="215">
        <v>60</v>
      </c>
      <c r="I134" s="216"/>
      <c r="J134" s="212"/>
      <c r="K134" s="212"/>
      <c r="L134" s="217"/>
      <c r="M134" s="218"/>
      <c r="N134" s="219"/>
      <c r="O134" s="219"/>
      <c r="P134" s="219"/>
      <c r="Q134" s="219"/>
      <c r="R134" s="219"/>
      <c r="S134" s="219"/>
      <c r="T134" s="220"/>
      <c r="U134" s="11"/>
      <c r="V134" s="11"/>
      <c r="W134" s="11"/>
      <c r="X134" s="11"/>
      <c r="Y134" s="11"/>
      <c r="Z134" s="11"/>
      <c r="AA134" s="11"/>
      <c r="AB134" s="11"/>
      <c r="AC134" s="11"/>
      <c r="AD134" s="11"/>
      <c r="AE134" s="11"/>
      <c r="AT134" s="221" t="s">
        <v>150</v>
      </c>
      <c r="AU134" s="221" t="s">
        <v>72</v>
      </c>
      <c r="AV134" s="11" t="s">
        <v>145</v>
      </c>
      <c r="AW134" s="11" t="s">
        <v>33</v>
      </c>
      <c r="AX134" s="11" t="s">
        <v>79</v>
      </c>
      <c r="AY134" s="221" t="s">
        <v>146</v>
      </c>
    </row>
    <row r="135" s="2" customFormat="1" ht="16.5" customHeight="1">
      <c r="A135" s="35"/>
      <c r="B135" s="36"/>
      <c r="C135" s="182" t="s">
        <v>7</v>
      </c>
      <c r="D135" s="182" t="s">
        <v>140</v>
      </c>
      <c r="E135" s="183" t="s">
        <v>550</v>
      </c>
      <c r="F135" s="184" t="s">
        <v>551</v>
      </c>
      <c r="G135" s="185" t="s">
        <v>187</v>
      </c>
      <c r="H135" s="186">
        <v>234</v>
      </c>
      <c r="I135" s="187"/>
      <c r="J135" s="188">
        <f>ROUND(I135*H135,2)</f>
        <v>0</v>
      </c>
      <c r="K135" s="184" t="s">
        <v>144</v>
      </c>
      <c r="L135" s="41"/>
      <c r="M135" s="189" t="s">
        <v>19</v>
      </c>
      <c r="N135" s="190" t="s">
        <v>43</v>
      </c>
      <c r="O135" s="81"/>
      <c r="P135" s="191">
        <f>O135*H135</f>
        <v>0</v>
      </c>
      <c r="Q135" s="191">
        <v>0</v>
      </c>
      <c r="R135" s="191">
        <f>Q135*H135</f>
        <v>0</v>
      </c>
      <c r="S135" s="191">
        <v>0</v>
      </c>
      <c r="T135" s="192">
        <f>S135*H135</f>
        <v>0</v>
      </c>
      <c r="U135" s="35"/>
      <c r="V135" s="35"/>
      <c r="W135" s="35"/>
      <c r="X135" s="35"/>
      <c r="Y135" s="35"/>
      <c r="Z135" s="35"/>
      <c r="AA135" s="35"/>
      <c r="AB135" s="35"/>
      <c r="AC135" s="35"/>
      <c r="AD135" s="35"/>
      <c r="AE135" s="35"/>
      <c r="AR135" s="193" t="s">
        <v>312</v>
      </c>
      <c r="AT135" s="193" t="s">
        <v>140</v>
      </c>
      <c r="AU135" s="193" t="s">
        <v>72</v>
      </c>
      <c r="AY135" s="14" t="s">
        <v>146</v>
      </c>
      <c r="BE135" s="194">
        <f>IF(N135="základní",J135,0)</f>
        <v>0</v>
      </c>
      <c r="BF135" s="194">
        <f>IF(N135="snížená",J135,0)</f>
        <v>0</v>
      </c>
      <c r="BG135" s="194">
        <f>IF(N135="zákl. přenesená",J135,0)</f>
        <v>0</v>
      </c>
      <c r="BH135" s="194">
        <f>IF(N135="sníž. přenesená",J135,0)</f>
        <v>0</v>
      </c>
      <c r="BI135" s="194">
        <f>IF(N135="nulová",J135,0)</f>
        <v>0</v>
      </c>
      <c r="BJ135" s="14" t="s">
        <v>79</v>
      </c>
      <c r="BK135" s="194">
        <f>ROUND(I135*H135,2)</f>
        <v>0</v>
      </c>
      <c r="BL135" s="14" t="s">
        <v>312</v>
      </c>
      <c r="BM135" s="193" t="s">
        <v>552</v>
      </c>
    </row>
    <row r="136" s="2" customFormat="1">
      <c r="A136" s="35"/>
      <c r="B136" s="36"/>
      <c r="C136" s="37"/>
      <c r="D136" s="195" t="s">
        <v>148</v>
      </c>
      <c r="E136" s="37"/>
      <c r="F136" s="196" t="s">
        <v>553</v>
      </c>
      <c r="G136" s="37"/>
      <c r="H136" s="37"/>
      <c r="I136" s="197"/>
      <c r="J136" s="37"/>
      <c r="K136" s="37"/>
      <c r="L136" s="41"/>
      <c r="M136" s="198"/>
      <c r="N136" s="199"/>
      <c r="O136" s="81"/>
      <c r="P136" s="81"/>
      <c r="Q136" s="81"/>
      <c r="R136" s="81"/>
      <c r="S136" s="81"/>
      <c r="T136" s="82"/>
      <c r="U136" s="35"/>
      <c r="V136" s="35"/>
      <c r="W136" s="35"/>
      <c r="X136" s="35"/>
      <c r="Y136" s="35"/>
      <c r="Z136" s="35"/>
      <c r="AA136" s="35"/>
      <c r="AB136" s="35"/>
      <c r="AC136" s="35"/>
      <c r="AD136" s="35"/>
      <c r="AE136" s="35"/>
      <c r="AT136" s="14" t="s">
        <v>148</v>
      </c>
      <c r="AU136" s="14" t="s">
        <v>72</v>
      </c>
    </row>
    <row r="137" s="10" customFormat="1">
      <c r="A137" s="10"/>
      <c r="B137" s="200"/>
      <c r="C137" s="201"/>
      <c r="D137" s="195" t="s">
        <v>150</v>
      </c>
      <c r="E137" s="202" t="s">
        <v>19</v>
      </c>
      <c r="F137" s="203" t="s">
        <v>554</v>
      </c>
      <c r="G137" s="201"/>
      <c r="H137" s="204">
        <v>234</v>
      </c>
      <c r="I137" s="205"/>
      <c r="J137" s="201"/>
      <c r="K137" s="201"/>
      <c r="L137" s="206"/>
      <c r="M137" s="207"/>
      <c r="N137" s="208"/>
      <c r="O137" s="208"/>
      <c r="P137" s="208"/>
      <c r="Q137" s="208"/>
      <c r="R137" s="208"/>
      <c r="S137" s="208"/>
      <c r="T137" s="209"/>
      <c r="U137" s="10"/>
      <c r="V137" s="10"/>
      <c r="W137" s="10"/>
      <c r="X137" s="10"/>
      <c r="Y137" s="10"/>
      <c r="Z137" s="10"/>
      <c r="AA137" s="10"/>
      <c r="AB137" s="10"/>
      <c r="AC137" s="10"/>
      <c r="AD137" s="10"/>
      <c r="AE137" s="10"/>
      <c r="AT137" s="210" t="s">
        <v>150</v>
      </c>
      <c r="AU137" s="210" t="s">
        <v>72</v>
      </c>
      <c r="AV137" s="10" t="s">
        <v>81</v>
      </c>
      <c r="AW137" s="10" t="s">
        <v>33</v>
      </c>
      <c r="AX137" s="10" t="s">
        <v>79</v>
      </c>
      <c r="AY137" s="210" t="s">
        <v>146</v>
      </c>
    </row>
    <row r="138" s="2" customFormat="1" ht="24.15" customHeight="1">
      <c r="A138" s="35"/>
      <c r="B138" s="36"/>
      <c r="C138" s="182" t="s">
        <v>267</v>
      </c>
      <c r="D138" s="182" t="s">
        <v>140</v>
      </c>
      <c r="E138" s="183" t="s">
        <v>555</v>
      </c>
      <c r="F138" s="184" t="s">
        <v>556</v>
      </c>
      <c r="G138" s="185" t="s">
        <v>187</v>
      </c>
      <c r="H138" s="186">
        <v>234</v>
      </c>
      <c r="I138" s="187"/>
      <c r="J138" s="188">
        <f>ROUND(I138*H138,2)</f>
        <v>0</v>
      </c>
      <c r="K138" s="184" t="s">
        <v>144</v>
      </c>
      <c r="L138" s="41"/>
      <c r="M138" s="189" t="s">
        <v>19</v>
      </c>
      <c r="N138" s="190" t="s">
        <v>43</v>
      </c>
      <c r="O138" s="81"/>
      <c r="P138" s="191">
        <f>O138*H138</f>
        <v>0</v>
      </c>
      <c r="Q138" s="191">
        <v>0</v>
      </c>
      <c r="R138" s="191">
        <f>Q138*H138</f>
        <v>0</v>
      </c>
      <c r="S138" s="191">
        <v>0</v>
      </c>
      <c r="T138" s="192">
        <f>S138*H138</f>
        <v>0</v>
      </c>
      <c r="U138" s="35"/>
      <c r="V138" s="35"/>
      <c r="W138" s="35"/>
      <c r="X138" s="35"/>
      <c r="Y138" s="35"/>
      <c r="Z138" s="35"/>
      <c r="AA138" s="35"/>
      <c r="AB138" s="35"/>
      <c r="AC138" s="35"/>
      <c r="AD138" s="35"/>
      <c r="AE138" s="35"/>
      <c r="AR138" s="193" t="s">
        <v>312</v>
      </c>
      <c r="AT138" s="193" t="s">
        <v>140</v>
      </c>
      <c r="AU138" s="193" t="s">
        <v>72</v>
      </c>
      <c r="AY138" s="14" t="s">
        <v>146</v>
      </c>
      <c r="BE138" s="194">
        <f>IF(N138="základní",J138,0)</f>
        <v>0</v>
      </c>
      <c r="BF138" s="194">
        <f>IF(N138="snížená",J138,0)</f>
        <v>0</v>
      </c>
      <c r="BG138" s="194">
        <f>IF(N138="zákl. přenesená",J138,0)</f>
        <v>0</v>
      </c>
      <c r="BH138" s="194">
        <f>IF(N138="sníž. přenesená",J138,0)</f>
        <v>0</v>
      </c>
      <c r="BI138" s="194">
        <f>IF(N138="nulová",J138,0)</f>
        <v>0</v>
      </c>
      <c r="BJ138" s="14" t="s">
        <v>79</v>
      </c>
      <c r="BK138" s="194">
        <f>ROUND(I138*H138,2)</f>
        <v>0</v>
      </c>
      <c r="BL138" s="14" t="s">
        <v>312</v>
      </c>
      <c r="BM138" s="193" t="s">
        <v>557</v>
      </c>
    </row>
    <row r="139" s="2" customFormat="1">
      <c r="A139" s="35"/>
      <c r="B139" s="36"/>
      <c r="C139" s="37"/>
      <c r="D139" s="195" t="s">
        <v>148</v>
      </c>
      <c r="E139" s="37"/>
      <c r="F139" s="196" t="s">
        <v>558</v>
      </c>
      <c r="G139" s="37"/>
      <c r="H139" s="37"/>
      <c r="I139" s="197"/>
      <c r="J139" s="37"/>
      <c r="K139" s="37"/>
      <c r="L139" s="41"/>
      <c r="M139" s="198"/>
      <c r="N139" s="199"/>
      <c r="O139" s="81"/>
      <c r="P139" s="81"/>
      <c r="Q139" s="81"/>
      <c r="R139" s="81"/>
      <c r="S139" s="81"/>
      <c r="T139" s="82"/>
      <c r="U139" s="35"/>
      <c r="V139" s="35"/>
      <c r="W139" s="35"/>
      <c r="X139" s="35"/>
      <c r="Y139" s="35"/>
      <c r="Z139" s="35"/>
      <c r="AA139" s="35"/>
      <c r="AB139" s="35"/>
      <c r="AC139" s="35"/>
      <c r="AD139" s="35"/>
      <c r="AE139" s="35"/>
      <c r="AT139" s="14" t="s">
        <v>148</v>
      </c>
      <c r="AU139" s="14" t="s">
        <v>72</v>
      </c>
    </row>
    <row r="140" s="10" customFormat="1">
      <c r="A140" s="10"/>
      <c r="B140" s="200"/>
      <c r="C140" s="201"/>
      <c r="D140" s="195" t="s">
        <v>150</v>
      </c>
      <c r="E140" s="202" t="s">
        <v>19</v>
      </c>
      <c r="F140" s="203" t="s">
        <v>559</v>
      </c>
      <c r="G140" s="201"/>
      <c r="H140" s="204">
        <v>234</v>
      </c>
      <c r="I140" s="205"/>
      <c r="J140" s="201"/>
      <c r="K140" s="201"/>
      <c r="L140" s="206"/>
      <c r="M140" s="207"/>
      <c r="N140" s="208"/>
      <c r="O140" s="208"/>
      <c r="P140" s="208"/>
      <c r="Q140" s="208"/>
      <c r="R140" s="208"/>
      <c r="S140" s="208"/>
      <c r="T140" s="209"/>
      <c r="U140" s="10"/>
      <c r="V140" s="10"/>
      <c r="W140" s="10"/>
      <c r="X140" s="10"/>
      <c r="Y140" s="10"/>
      <c r="Z140" s="10"/>
      <c r="AA140" s="10"/>
      <c r="AB140" s="10"/>
      <c r="AC140" s="10"/>
      <c r="AD140" s="10"/>
      <c r="AE140" s="10"/>
      <c r="AT140" s="210" t="s">
        <v>150</v>
      </c>
      <c r="AU140" s="210" t="s">
        <v>72</v>
      </c>
      <c r="AV140" s="10" t="s">
        <v>81</v>
      </c>
      <c r="AW140" s="10" t="s">
        <v>33</v>
      </c>
      <c r="AX140" s="10" t="s">
        <v>79</v>
      </c>
      <c r="AY140" s="210" t="s">
        <v>146</v>
      </c>
    </row>
    <row r="141" s="2" customFormat="1" ht="24.15" customHeight="1">
      <c r="A141" s="35"/>
      <c r="B141" s="36"/>
      <c r="C141" s="182" t="s">
        <v>273</v>
      </c>
      <c r="D141" s="182" t="s">
        <v>140</v>
      </c>
      <c r="E141" s="183" t="s">
        <v>354</v>
      </c>
      <c r="F141" s="184" t="s">
        <v>355</v>
      </c>
      <c r="G141" s="185" t="s">
        <v>187</v>
      </c>
      <c r="H141" s="186">
        <v>163.99000000000001</v>
      </c>
      <c r="I141" s="187"/>
      <c r="J141" s="188">
        <f>ROUND(I141*H141,2)</f>
        <v>0</v>
      </c>
      <c r="K141" s="184" t="s">
        <v>144</v>
      </c>
      <c r="L141" s="41"/>
      <c r="M141" s="189" t="s">
        <v>19</v>
      </c>
      <c r="N141" s="190" t="s">
        <v>43</v>
      </c>
      <c r="O141" s="81"/>
      <c r="P141" s="191">
        <f>O141*H141</f>
        <v>0</v>
      </c>
      <c r="Q141" s="191">
        <v>0</v>
      </c>
      <c r="R141" s="191">
        <f>Q141*H141</f>
        <v>0</v>
      </c>
      <c r="S141" s="191">
        <v>0</v>
      </c>
      <c r="T141" s="192">
        <f>S141*H141</f>
        <v>0</v>
      </c>
      <c r="U141" s="35"/>
      <c r="V141" s="35"/>
      <c r="W141" s="35"/>
      <c r="X141" s="35"/>
      <c r="Y141" s="35"/>
      <c r="Z141" s="35"/>
      <c r="AA141" s="35"/>
      <c r="AB141" s="35"/>
      <c r="AC141" s="35"/>
      <c r="AD141" s="35"/>
      <c r="AE141" s="35"/>
      <c r="AR141" s="193" t="s">
        <v>312</v>
      </c>
      <c r="AT141" s="193" t="s">
        <v>140</v>
      </c>
      <c r="AU141" s="193" t="s">
        <v>72</v>
      </c>
      <c r="AY141" s="14" t="s">
        <v>146</v>
      </c>
      <c r="BE141" s="194">
        <f>IF(N141="základní",J141,0)</f>
        <v>0</v>
      </c>
      <c r="BF141" s="194">
        <f>IF(N141="snížená",J141,0)</f>
        <v>0</v>
      </c>
      <c r="BG141" s="194">
        <f>IF(N141="zákl. přenesená",J141,0)</f>
        <v>0</v>
      </c>
      <c r="BH141" s="194">
        <f>IF(N141="sníž. přenesená",J141,0)</f>
        <v>0</v>
      </c>
      <c r="BI141" s="194">
        <f>IF(N141="nulová",J141,0)</f>
        <v>0</v>
      </c>
      <c r="BJ141" s="14" t="s">
        <v>79</v>
      </c>
      <c r="BK141" s="194">
        <f>ROUND(I141*H141,2)</f>
        <v>0</v>
      </c>
      <c r="BL141" s="14" t="s">
        <v>312</v>
      </c>
      <c r="BM141" s="193" t="s">
        <v>560</v>
      </c>
    </row>
    <row r="142" s="2" customFormat="1">
      <c r="A142" s="35"/>
      <c r="B142" s="36"/>
      <c r="C142" s="37"/>
      <c r="D142" s="195" t="s">
        <v>148</v>
      </c>
      <c r="E142" s="37"/>
      <c r="F142" s="196" t="s">
        <v>357</v>
      </c>
      <c r="G142" s="37"/>
      <c r="H142" s="37"/>
      <c r="I142" s="197"/>
      <c r="J142" s="37"/>
      <c r="K142" s="37"/>
      <c r="L142" s="41"/>
      <c r="M142" s="198"/>
      <c r="N142" s="199"/>
      <c r="O142" s="81"/>
      <c r="P142" s="81"/>
      <c r="Q142" s="81"/>
      <c r="R142" s="81"/>
      <c r="S142" s="81"/>
      <c r="T142" s="82"/>
      <c r="U142" s="35"/>
      <c r="V142" s="35"/>
      <c r="W142" s="35"/>
      <c r="X142" s="35"/>
      <c r="Y142" s="35"/>
      <c r="Z142" s="35"/>
      <c r="AA142" s="35"/>
      <c r="AB142" s="35"/>
      <c r="AC142" s="35"/>
      <c r="AD142" s="35"/>
      <c r="AE142" s="35"/>
      <c r="AT142" s="14" t="s">
        <v>148</v>
      </c>
      <c r="AU142" s="14" t="s">
        <v>72</v>
      </c>
    </row>
    <row r="143" s="2" customFormat="1">
      <c r="A143" s="35"/>
      <c r="B143" s="36"/>
      <c r="C143" s="37"/>
      <c r="D143" s="195" t="s">
        <v>260</v>
      </c>
      <c r="E143" s="37"/>
      <c r="F143" s="232" t="s">
        <v>345</v>
      </c>
      <c r="G143" s="37"/>
      <c r="H143" s="37"/>
      <c r="I143" s="197"/>
      <c r="J143" s="37"/>
      <c r="K143" s="37"/>
      <c r="L143" s="41"/>
      <c r="M143" s="198"/>
      <c r="N143" s="199"/>
      <c r="O143" s="81"/>
      <c r="P143" s="81"/>
      <c r="Q143" s="81"/>
      <c r="R143" s="81"/>
      <c r="S143" s="81"/>
      <c r="T143" s="82"/>
      <c r="U143" s="35"/>
      <c r="V143" s="35"/>
      <c r="W143" s="35"/>
      <c r="X143" s="35"/>
      <c r="Y143" s="35"/>
      <c r="Z143" s="35"/>
      <c r="AA143" s="35"/>
      <c r="AB143" s="35"/>
      <c r="AC143" s="35"/>
      <c r="AD143" s="35"/>
      <c r="AE143" s="35"/>
      <c r="AT143" s="14" t="s">
        <v>260</v>
      </c>
      <c r="AU143" s="14" t="s">
        <v>72</v>
      </c>
    </row>
    <row r="144" s="10" customFormat="1">
      <c r="A144" s="10"/>
      <c r="B144" s="200"/>
      <c r="C144" s="201"/>
      <c r="D144" s="195" t="s">
        <v>150</v>
      </c>
      <c r="E144" s="202" t="s">
        <v>19</v>
      </c>
      <c r="F144" s="203" t="s">
        <v>561</v>
      </c>
      <c r="G144" s="201"/>
      <c r="H144" s="204">
        <v>163.99000000000001</v>
      </c>
      <c r="I144" s="205"/>
      <c r="J144" s="201"/>
      <c r="K144" s="201"/>
      <c r="L144" s="206"/>
      <c r="M144" s="207"/>
      <c r="N144" s="208"/>
      <c r="O144" s="208"/>
      <c r="P144" s="208"/>
      <c r="Q144" s="208"/>
      <c r="R144" s="208"/>
      <c r="S144" s="208"/>
      <c r="T144" s="209"/>
      <c r="U144" s="10"/>
      <c r="V144" s="10"/>
      <c r="W144" s="10"/>
      <c r="X144" s="10"/>
      <c r="Y144" s="10"/>
      <c r="Z144" s="10"/>
      <c r="AA144" s="10"/>
      <c r="AB144" s="10"/>
      <c r="AC144" s="10"/>
      <c r="AD144" s="10"/>
      <c r="AE144" s="10"/>
      <c r="AT144" s="210" t="s">
        <v>150</v>
      </c>
      <c r="AU144" s="210" t="s">
        <v>72</v>
      </c>
      <c r="AV144" s="10" t="s">
        <v>81</v>
      </c>
      <c r="AW144" s="10" t="s">
        <v>33</v>
      </c>
      <c r="AX144" s="10" t="s">
        <v>79</v>
      </c>
      <c r="AY144" s="210" t="s">
        <v>146</v>
      </c>
    </row>
    <row r="145" s="2" customFormat="1" ht="24.15" customHeight="1">
      <c r="A145" s="35"/>
      <c r="B145" s="36"/>
      <c r="C145" s="182" t="s">
        <v>278</v>
      </c>
      <c r="D145" s="182" t="s">
        <v>140</v>
      </c>
      <c r="E145" s="183" t="s">
        <v>360</v>
      </c>
      <c r="F145" s="184" t="s">
        <v>361</v>
      </c>
      <c r="G145" s="185" t="s">
        <v>207</v>
      </c>
      <c r="H145" s="186">
        <v>2</v>
      </c>
      <c r="I145" s="187"/>
      <c r="J145" s="188">
        <f>ROUND(I145*H145,2)</f>
        <v>0</v>
      </c>
      <c r="K145" s="184" t="s">
        <v>144</v>
      </c>
      <c r="L145" s="41"/>
      <c r="M145" s="189" t="s">
        <v>19</v>
      </c>
      <c r="N145" s="190" t="s">
        <v>43</v>
      </c>
      <c r="O145" s="81"/>
      <c r="P145" s="191">
        <f>O145*H145</f>
        <v>0</v>
      </c>
      <c r="Q145" s="191">
        <v>0</v>
      </c>
      <c r="R145" s="191">
        <f>Q145*H145</f>
        <v>0</v>
      </c>
      <c r="S145" s="191">
        <v>0</v>
      </c>
      <c r="T145" s="192">
        <f>S145*H145</f>
        <v>0</v>
      </c>
      <c r="U145" s="35"/>
      <c r="V145" s="35"/>
      <c r="W145" s="35"/>
      <c r="X145" s="35"/>
      <c r="Y145" s="35"/>
      <c r="Z145" s="35"/>
      <c r="AA145" s="35"/>
      <c r="AB145" s="35"/>
      <c r="AC145" s="35"/>
      <c r="AD145" s="35"/>
      <c r="AE145" s="35"/>
      <c r="AR145" s="193" t="s">
        <v>312</v>
      </c>
      <c r="AT145" s="193" t="s">
        <v>140</v>
      </c>
      <c r="AU145" s="193" t="s">
        <v>72</v>
      </c>
      <c r="AY145" s="14" t="s">
        <v>146</v>
      </c>
      <c r="BE145" s="194">
        <f>IF(N145="základní",J145,0)</f>
        <v>0</v>
      </c>
      <c r="BF145" s="194">
        <f>IF(N145="snížená",J145,0)</f>
        <v>0</v>
      </c>
      <c r="BG145" s="194">
        <f>IF(N145="zákl. přenesená",J145,0)</f>
        <v>0</v>
      </c>
      <c r="BH145" s="194">
        <f>IF(N145="sníž. přenesená",J145,0)</f>
        <v>0</v>
      </c>
      <c r="BI145" s="194">
        <f>IF(N145="nulová",J145,0)</f>
        <v>0</v>
      </c>
      <c r="BJ145" s="14" t="s">
        <v>79</v>
      </c>
      <c r="BK145" s="194">
        <f>ROUND(I145*H145,2)</f>
        <v>0</v>
      </c>
      <c r="BL145" s="14" t="s">
        <v>312</v>
      </c>
      <c r="BM145" s="193" t="s">
        <v>562</v>
      </c>
    </row>
    <row r="146" s="2" customFormat="1">
      <c r="A146" s="35"/>
      <c r="B146" s="36"/>
      <c r="C146" s="37"/>
      <c r="D146" s="195" t="s">
        <v>148</v>
      </c>
      <c r="E146" s="37"/>
      <c r="F146" s="196" t="s">
        <v>363</v>
      </c>
      <c r="G146" s="37"/>
      <c r="H146" s="37"/>
      <c r="I146" s="197"/>
      <c r="J146" s="37"/>
      <c r="K146" s="37"/>
      <c r="L146" s="41"/>
      <c r="M146" s="198"/>
      <c r="N146" s="199"/>
      <c r="O146" s="81"/>
      <c r="P146" s="81"/>
      <c r="Q146" s="81"/>
      <c r="R146" s="81"/>
      <c r="S146" s="81"/>
      <c r="T146" s="82"/>
      <c r="U146" s="35"/>
      <c r="V146" s="35"/>
      <c r="W146" s="35"/>
      <c r="X146" s="35"/>
      <c r="Y146" s="35"/>
      <c r="Z146" s="35"/>
      <c r="AA146" s="35"/>
      <c r="AB146" s="35"/>
      <c r="AC146" s="35"/>
      <c r="AD146" s="35"/>
      <c r="AE146" s="35"/>
      <c r="AT146" s="14" t="s">
        <v>148</v>
      </c>
      <c r="AU146" s="14" t="s">
        <v>72</v>
      </c>
    </row>
    <row r="147" s="2" customFormat="1">
      <c r="A147" s="35"/>
      <c r="B147" s="36"/>
      <c r="C147" s="37"/>
      <c r="D147" s="195" t="s">
        <v>260</v>
      </c>
      <c r="E147" s="37"/>
      <c r="F147" s="232" t="s">
        <v>364</v>
      </c>
      <c r="G147" s="37"/>
      <c r="H147" s="37"/>
      <c r="I147" s="197"/>
      <c r="J147" s="37"/>
      <c r="K147" s="37"/>
      <c r="L147" s="41"/>
      <c r="M147" s="198"/>
      <c r="N147" s="199"/>
      <c r="O147" s="81"/>
      <c r="P147" s="81"/>
      <c r="Q147" s="81"/>
      <c r="R147" s="81"/>
      <c r="S147" s="81"/>
      <c r="T147" s="82"/>
      <c r="U147" s="35"/>
      <c r="V147" s="35"/>
      <c r="W147" s="35"/>
      <c r="X147" s="35"/>
      <c r="Y147" s="35"/>
      <c r="Z147" s="35"/>
      <c r="AA147" s="35"/>
      <c r="AB147" s="35"/>
      <c r="AC147" s="35"/>
      <c r="AD147" s="35"/>
      <c r="AE147" s="35"/>
      <c r="AT147" s="14" t="s">
        <v>260</v>
      </c>
      <c r="AU147" s="14" t="s">
        <v>72</v>
      </c>
    </row>
    <row r="148" s="2" customFormat="1" ht="16.5" customHeight="1">
      <c r="A148" s="35"/>
      <c r="B148" s="36"/>
      <c r="C148" s="182" t="s">
        <v>284</v>
      </c>
      <c r="D148" s="182" t="s">
        <v>140</v>
      </c>
      <c r="E148" s="183" t="s">
        <v>366</v>
      </c>
      <c r="F148" s="184" t="s">
        <v>367</v>
      </c>
      <c r="G148" s="185" t="s">
        <v>368</v>
      </c>
      <c r="H148" s="186">
        <v>4</v>
      </c>
      <c r="I148" s="187"/>
      <c r="J148" s="188">
        <f>ROUND(I148*H148,2)</f>
        <v>0</v>
      </c>
      <c r="K148" s="184" t="s">
        <v>144</v>
      </c>
      <c r="L148" s="41"/>
      <c r="M148" s="189" t="s">
        <v>19</v>
      </c>
      <c r="N148" s="190" t="s">
        <v>43</v>
      </c>
      <c r="O148" s="81"/>
      <c r="P148" s="191">
        <f>O148*H148</f>
        <v>0</v>
      </c>
      <c r="Q148" s="191">
        <v>0</v>
      </c>
      <c r="R148" s="191">
        <f>Q148*H148</f>
        <v>0</v>
      </c>
      <c r="S148" s="191">
        <v>0</v>
      </c>
      <c r="T148" s="192">
        <f>S148*H148</f>
        <v>0</v>
      </c>
      <c r="U148" s="35"/>
      <c r="V148" s="35"/>
      <c r="W148" s="35"/>
      <c r="X148" s="35"/>
      <c r="Y148" s="35"/>
      <c r="Z148" s="35"/>
      <c r="AA148" s="35"/>
      <c r="AB148" s="35"/>
      <c r="AC148" s="35"/>
      <c r="AD148" s="35"/>
      <c r="AE148" s="35"/>
      <c r="AR148" s="193" t="s">
        <v>369</v>
      </c>
      <c r="AT148" s="193" t="s">
        <v>140</v>
      </c>
      <c r="AU148" s="193" t="s">
        <v>72</v>
      </c>
      <c r="AY148" s="14" t="s">
        <v>146</v>
      </c>
      <c r="BE148" s="194">
        <f>IF(N148="základní",J148,0)</f>
        <v>0</v>
      </c>
      <c r="BF148" s="194">
        <f>IF(N148="snížená",J148,0)</f>
        <v>0</v>
      </c>
      <c r="BG148" s="194">
        <f>IF(N148="zákl. přenesená",J148,0)</f>
        <v>0</v>
      </c>
      <c r="BH148" s="194">
        <f>IF(N148="sníž. přenesená",J148,0)</f>
        <v>0</v>
      </c>
      <c r="BI148" s="194">
        <f>IF(N148="nulová",J148,0)</f>
        <v>0</v>
      </c>
      <c r="BJ148" s="14" t="s">
        <v>79</v>
      </c>
      <c r="BK148" s="194">
        <f>ROUND(I148*H148,2)</f>
        <v>0</v>
      </c>
      <c r="BL148" s="14" t="s">
        <v>369</v>
      </c>
      <c r="BM148" s="193" t="s">
        <v>563</v>
      </c>
    </row>
    <row r="149" s="2" customFormat="1">
      <c r="A149" s="35"/>
      <c r="B149" s="36"/>
      <c r="C149" s="37"/>
      <c r="D149" s="195" t="s">
        <v>148</v>
      </c>
      <c r="E149" s="37"/>
      <c r="F149" s="196" t="s">
        <v>367</v>
      </c>
      <c r="G149" s="37"/>
      <c r="H149" s="37"/>
      <c r="I149" s="197"/>
      <c r="J149" s="37"/>
      <c r="K149" s="37"/>
      <c r="L149" s="41"/>
      <c r="M149" s="198"/>
      <c r="N149" s="199"/>
      <c r="O149" s="81"/>
      <c r="P149" s="81"/>
      <c r="Q149" s="81"/>
      <c r="R149" s="81"/>
      <c r="S149" s="81"/>
      <c r="T149" s="82"/>
      <c r="U149" s="35"/>
      <c r="V149" s="35"/>
      <c r="W149" s="35"/>
      <c r="X149" s="35"/>
      <c r="Y149" s="35"/>
      <c r="Z149" s="35"/>
      <c r="AA149" s="35"/>
      <c r="AB149" s="35"/>
      <c r="AC149" s="35"/>
      <c r="AD149" s="35"/>
      <c r="AE149" s="35"/>
      <c r="AT149" s="14" t="s">
        <v>148</v>
      </c>
      <c r="AU149" s="14" t="s">
        <v>72</v>
      </c>
    </row>
    <row r="150" s="2" customFormat="1" ht="16.5" customHeight="1">
      <c r="A150" s="35"/>
      <c r="B150" s="36"/>
      <c r="C150" s="182" t="s">
        <v>289</v>
      </c>
      <c r="D150" s="182" t="s">
        <v>140</v>
      </c>
      <c r="E150" s="183" t="s">
        <v>372</v>
      </c>
      <c r="F150" s="184" t="s">
        <v>373</v>
      </c>
      <c r="G150" s="185" t="s">
        <v>207</v>
      </c>
      <c r="H150" s="186">
        <v>6</v>
      </c>
      <c r="I150" s="187"/>
      <c r="J150" s="188">
        <f>ROUND(I150*H150,2)</f>
        <v>0</v>
      </c>
      <c r="K150" s="184" t="s">
        <v>144</v>
      </c>
      <c r="L150" s="41"/>
      <c r="M150" s="189" t="s">
        <v>19</v>
      </c>
      <c r="N150" s="190" t="s">
        <v>43</v>
      </c>
      <c r="O150" s="81"/>
      <c r="P150" s="191">
        <f>O150*H150</f>
        <v>0</v>
      </c>
      <c r="Q150" s="191">
        <v>0</v>
      </c>
      <c r="R150" s="191">
        <f>Q150*H150</f>
        <v>0</v>
      </c>
      <c r="S150" s="191">
        <v>0</v>
      </c>
      <c r="T150" s="192">
        <f>S150*H150</f>
        <v>0</v>
      </c>
      <c r="U150" s="35"/>
      <c r="V150" s="35"/>
      <c r="W150" s="35"/>
      <c r="X150" s="35"/>
      <c r="Y150" s="35"/>
      <c r="Z150" s="35"/>
      <c r="AA150" s="35"/>
      <c r="AB150" s="35"/>
      <c r="AC150" s="35"/>
      <c r="AD150" s="35"/>
      <c r="AE150" s="35"/>
      <c r="AR150" s="193" t="s">
        <v>369</v>
      </c>
      <c r="AT150" s="193" t="s">
        <v>140</v>
      </c>
      <c r="AU150" s="193" t="s">
        <v>72</v>
      </c>
      <c r="AY150" s="14" t="s">
        <v>146</v>
      </c>
      <c r="BE150" s="194">
        <f>IF(N150="základní",J150,0)</f>
        <v>0</v>
      </c>
      <c r="BF150" s="194">
        <f>IF(N150="snížená",J150,0)</f>
        <v>0</v>
      </c>
      <c r="BG150" s="194">
        <f>IF(N150="zákl. přenesená",J150,0)</f>
        <v>0</v>
      </c>
      <c r="BH150" s="194">
        <f>IF(N150="sníž. přenesená",J150,0)</f>
        <v>0</v>
      </c>
      <c r="BI150" s="194">
        <f>IF(N150="nulová",J150,0)</f>
        <v>0</v>
      </c>
      <c r="BJ150" s="14" t="s">
        <v>79</v>
      </c>
      <c r="BK150" s="194">
        <f>ROUND(I150*H150,2)</f>
        <v>0</v>
      </c>
      <c r="BL150" s="14" t="s">
        <v>369</v>
      </c>
      <c r="BM150" s="193" t="s">
        <v>564</v>
      </c>
    </row>
    <row r="151" s="2" customFormat="1">
      <c r="A151" s="35"/>
      <c r="B151" s="36"/>
      <c r="C151" s="37"/>
      <c r="D151" s="195" t="s">
        <v>148</v>
      </c>
      <c r="E151" s="37"/>
      <c r="F151" s="196" t="s">
        <v>373</v>
      </c>
      <c r="G151" s="37"/>
      <c r="H151" s="37"/>
      <c r="I151" s="197"/>
      <c r="J151" s="37"/>
      <c r="K151" s="37"/>
      <c r="L151" s="41"/>
      <c r="M151" s="198"/>
      <c r="N151" s="199"/>
      <c r="O151" s="81"/>
      <c r="P151" s="81"/>
      <c r="Q151" s="81"/>
      <c r="R151" s="81"/>
      <c r="S151" s="81"/>
      <c r="T151" s="82"/>
      <c r="U151" s="35"/>
      <c r="V151" s="35"/>
      <c r="W151" s="35"/>
      <c r="X151" s="35"/>
      <c r="Y151" s="35"/>
      <c r="Z151" s="35"/>
      <c r="AA151" s="35"/>
      <c r="AB151" s="35"/>
      <c r="AC151" s="35"/>
      <c r="AD151" s="35"/>
      <c r="AE151" s="35"/>
      <c r="AT151" s="14" t="s">
        <v>148</v>
      </c>
      <c r="AU151" s="14" t="s">
        <v>72</v>
      </c>
    </row>
    <row r="152" s="10" customFormat="1">
      <c r="A152" s="10"/>
      <c r="B152" s="200"/>
      <c r="C152" s="201"/>
      <c r="D152" s="195" t="s">
        <v>150</v>
      </c>
      <c r="E152" s="202" t="s">
        <v>19</v>
      </c>
      <c r="F152" s="203" t="s">
        <v>565</v>
      </c>
      <c r="G152" s="201"/>
      <c r="H152" s="204">
        <v>6</v>
      </c>
      <c r="I152" s="205"/>
      <c r="J152" s="201"/>
      <c r="K152" s="201"/>
      <c r="L152" s="206"/>
      <c r="M152" s="207"/>
      <c r="N152" s="208"/>
      <c r="O152" s="208"/>
      <c r="P152" s="208"/>
      <c r="Q152" s="208"/>
      <c r="R152" s="208"/>
      <c r="S152" s="208"/>
      <c r="T152" s="209"/>
      <c r="U152" s="10"/>
      <c r="V152" s="10"/>
      <c r="W152" s="10"/>
      <c r="X152" s="10"/>
      <c r="Y152" s="10"/>
      <c r="Z152" s="10"/>
      <c r="AA152" s="10"/>
      <c r="AB152" s="10"/>
      <c r="AC152" s="10"/>
      <c r="AD152" s="10"/>
      <c r="AE152" s="10"/>
      <c r="AT152" s="210" t="s">
        <v>150</v>
      </c>
      <c r="AU152" s="210" t="s">
        <v>72</v>
      </c>
      <c r="AV152" s="10" t="s">
        <v>81</v>
      </c>
      <c r="AW152" s="10" t="s">
        <v>33</v>
      </c>
      <c r="AX152" s="10" t="s">
        <v>79</v>
      </c>
      <c r="AY152" s="210" t="s">
        <v>146</v>
      </c>
    </row>
    <row r="153" s="2" customFormat="1" ht="24.15" customHeight="1">
      <c r="A153" s="35"/>
      <c r="B153" s="36"/>
      <c r="C153" s="182" t="s">
        <v>294</v>
      </c>
      <c r="D153" s="182" t="s">
        <v>140</v>
      </c>
      <c r="E153" s="183" t="s">
        <v>377</v>
      </c>
      <c r="F153" s="184" t="s">
        <v>378</v>
      </c>
      <c r="G153" s="185" t="s">
        <v>207</v>
      </c>
      <c r="H153" s="186">
        <v>6</v>
      </c>
      <c r="I153" s="187"/>
      <c r="J153" s="188">
        <f>ROUND(I153*H153,2)</f>
        <v>0</v>
      </c>
      <c r="K153" s="184" t="s">
        <v>144</v>
      </c>
      <c r="L153" s="41"/>
      <c r="M153" s="189" t="s">
        <v>19</v>
      </c>
      <c r="N153" s="190" t="s">
        <v>43</v>
      </c>
      <c r="O153" s="81"/>
      <c r="P153" s="191">
        <f>O153*H153</f>
        <v>0</v>
      </c>
      <c r="Q153" s="191">
        <v>0</v>
      </c>
      <c r="R153" s="191">
        <f>Q153*H153</f>
        <v>0</v>
      </c>
      <c r="S153" s="191">
        <v>0</v>
      </c>
      <c r="T153" s="192">
        <f>S153*H153</f>
        <v>0</v>
      </c>
      <c r="U153" s="35"/>
      <c r="V153" s="35"/>
      <c r="W153" s="35"/>
      <c r="X153" s="35"/>
      <c r="Y153" s="35"/>
      <c r="Z153" s="35"/>
      <c r="AA153" s="35"/>
      <c r="AB153" s="35"/>
      <c r="AC153" s="35"/>
      <c r="AD153" s="35"/>
      <c r="AE153" s="35"/>
      <c r="AR153" s="193" t="s">
        <v>369</v>
      </c>
      <c r="AT153" s="193" t="s">
        <v>140</v>
      </c>
      <c r="AU153" s="193" t="s">
        <v>72</v>
      </c>
      <c r="AY153" s="14" t="s">
        <v>146</v>
      </c>
      <c r="BE153" s="194">
        <f>IF(N153="základní",J153,0)</f>
        <v>0</v>
      </c>
      <c r="BF153" s="194">
        <f>IF(N153="snížená",J153,0)</f>
        <v>0</v>
      </c>
      <c r="BG153" s="194">
        <f>IF(N153="zákl. přenesená",J153,0)</f>
        <v>0</v>
      </c>
      <c r="BH153" s="194">
        <f>IF(N153="sníž. přenesená",J153,0)</f>
        <v>0</v>
      </c>
      <c r="BI153" s="194">
        <f>IF(N153="nulová",J153,0)</f>
        <v>0</v>
      </c>
      <c r="BJ153" s="14" t="s">
        <v>79</v>
      </c>
      <c r="BK153" s="194">
        <f>ROUND(I153*H153,2)</f>
        <v>0</v>
      </c>
      <c r="BL153" s="14" t="s">
        <v>369</v>
      </c>
      <c r="BM153" s="193" t="s">
        <v>566</v>
      </c>
    </row>
    <row r="154" s="2" customFormat="1">
      <c r="A154" s="35"/>
      <c r="B154" s="36"/>
      <c r="C154" s="37"/>
      <c r="D154" s="195" t="s">
        <v>148</v>
      </c>
      <c r="E154" s="37"/>
      <c r="F154" s="196" t="s">
        <v>380</v>
      </c>
      <c r="G154" s="37"/>
      <c r="H154" s="37"/>
      <c r="I154" s="197"/>
      <c r="J154" s="37"/>
      <c r="K154" s="37"/>
      <c r="L154" s="41"/>
      <c r="M154" s="198"/>
      <c r="N154" s="199"/>
      <c r="O154" s="81"/>
      <c r="P154" s="81"/>
      <c r="Q154" s="81"/>
      <c r="R154" s="81"/>
      <c r="S154" s="81"/>
      <c r="T154" s="82"/>
      <c r="U154" s="35"/>
      <c r="V154" s="35"/>
      <c r="W154" s="35"/>
      <c r="X154" s="35"/>
      <c r="Y154" s="35"/>
      <c r="Z154" s="35"/>
      <c r="AA154" s="35"/>
      <c r="AB154" s="35"/>
      <c r="AC154" s="35"/>
      <c r="AD154" s="35"/>
      <c r="AE154" s="35"/>
      <c r="AT154" s="14" t="s">
        <v>148</v>
      </c>
      <c r="AU154" s="14" t="s">
        <v>72</v>
      </c>
    </row>
    <row r="155" s="10" customFormat="1">
      <c r="A155" s="10"/>
      <c r="B155" s="200"/>
      <c r="C155" s="201"/>
      <c r="D155" s="195" t="s">
        <v>150</v>
      </c>
      <c r="E155" s="202" t="s">
        <v>19</v>
      </c>
      <c r="F155" s="203" t="s">
        <v>565</v>
      </c>
      <c r="G155" s="201"/>
      <c r="H155" s="204">
        <v>6</v>
      </c>
      <c r="I155" s="205"/>
      <c r="J155" s="201"/>
      <c r="K155" s="201"/>
      <c r="L155" s="206"/>
      <c r="M155" s="237"/>
      <c r="N155" s="238"/>
      <c r="O155" s="238"/>
      <c r="P155" s="238"/>
      <c r="Q155" s="238"/>
      <c r="R155" s="238"/>
      <c r="S155" s="238"/>
      <c r="T155" s="239"/>
      <c r="U155" s="10"/>
      <c r="V155" s="10"/>
      <c r="W155" s="10"/>
      <c r="X155" s="10"/>
      <c r="Y155" s="10"/>
      <c r="Z155" s="10"/>
      <c r="AA155" s="10"/>
      <c r="AB155" s="10"/>
      <c r="AC155" s="10"/>
      <c r="AD155" s="10"/>
      <c r="AE155" s="10"/>
      <c r="AT155" s="210" t="s">
        <v>150</v>
      </c>
      <c r="AU155" s="210" t="s">
        <v>72</v>
      </c>
      <c r="AV155" s="10" t="s">
        <v>81</v>
      </c>
      <c r="AW155" s="10" t="s">
        <v>33</v>
      </c>
      <c r="AX155" s="10" t="s">
        <v>79</v>
      </c>
      <c r="AY155" s="210" t="s">
        <v>146</v>
      </c>
    </row>
    <row r="156" s="2" customFormat="1" ht="6.96" customHeight="1">
      <c r="A156" s="35"/>
      <c r="B156" s="56"/>
      <c r="C156" s="57"/>
      <c r="D156" s="57"/>
      <c r="E156" s="57"/>
      <c r="F156" s="57"/>
      <c r="G156" s="57"/>
      <c r="H156" s="57"/>
      <c r="I156" s="57"/>
      <c r="J156" s="57"/>
      <c r="K156" s="57"/>
      <c r="L156" s="41"/>
      <c r="M156" s="35"/>
      <c r="O156" s="35"/>
      <c r="P156" s="35"/>
      <c r="Q156" s="35"/>
      <c r="R156" s="35"/>
      <c r="S156" s="35"/>
      <c r="T156" s="35"/>
      <c r="U156" s="35"/>
      <c r="V156" s="35"/>
      <c r="W156" s="35"/>
      <c r="X156" s="35"/>
      <c r="Y156" s="35"/>
      <c r="Z156" s="35"/>
      <c r="AA156" s="35"/>
      <c r="AB156" s="35"/>
      <c r="AC156" s="35"/>
      <c r="AD156" s="35"/>
      <c r="AE156" s="35"/>
    </row>
  </sheetData>
  <sheetProtection sheet="1" autoFilter="0" formatColumns="0" formatRows="0" objects="1" scenarios="1" spinCount="100000" saltValue="UwsSQ1HN0tDqy37+84tg5cRYSKED9AtRiVa7aq1q646+q4Kmn72dFWc653HU45MqBlbuP2bYgYWQUcFTETXcbw==" hashValue="vfE2n5BPCqPconMdY63Q4PIr/Td5k+8M21G8Bb2+4i46o+gR/fCazav0AZ3Or9571S6wZB4gRuwYbIns6ThhKQ==" algorithmName="SHA-512" password="CC35"/>
  <autoFilter ref="C84:K155"/>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112</v>
      </c>
    </row>
    <row r="3" s="1" customFormat="1" ht="6.96" customHeight="1">
      <c r="B3" s="135"/>
      <c r="C3" s="136"/>
      <c r="D3" s="136"/>
      <c r="E3" s="136"/>
      <c r="F3" s="136"/>
      <c r="G3" s="136"/>
      <c r="H3" s="136"/>
      <c r="I3" s="136"/>
      <c r="J3" s="136"/>
      <c r="K3" s="136"/>
      <c r="L3" s="17"/>
      <c r="AT3" s="14" t="s">
        <v>81</v>
      </c>
    </row>
    <row r="4" s="1" customFormat="1" ht="24.96" customHeight="1">
      <c r="B4" s="17"/>
      <c r="D4" s="137" t="s">
        <v>118</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Čištění kolejového lože v úseku Klatovy - Přeštice</v>
      </c>
      <c r="F7" s="139"/>
      <c r="G7" s="139"/>
      <c r="H7" s="139"/>
      <c r="L7" s="17"/>
    </row>
    <row r="8" s="1" customFormat="1" ht="12" customHeight="1">
      <c r="B8" s="17"/>
      <c r="D8" s="139" t="s">
        <v>119</v>
      </c>
      <c r="L8" s="17"/>
    </row>
    <row r="9" s="2" customFormat="1" ht="16.5" customHeight="1">
      <c r="A9" s="35"/>
      <c r="B9" s="41"/>
      <c r="C9" s="35"/>
      <c r="D9" s="35"/>
      <c r="E9" s="140" t="s">
        <v>504</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121</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567</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22. 2. 2023</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ROUND((SUM(BE85:BE89)),  2)</f>
        <v>0</v>
      </c>
      <c r="G35" s="35"/>
      <c r="H35" s="35"/>
      <c r="I35" s="154">
        <v>0.20999999999999999</v>
      </c>
      <c r="J35" s="153">
        <f>ROUND(((SUM(BE85:BE89))*I35),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ROUND((SUM(BF85:BF89)),  2)</f>
        <v>0</v>
      </c>
      <c r="G36" s="35"/>
      <c r="H36" s="35"/>
      <c r="I36" s="154">
        <v>0.14999999999999999</v>
      </c>
      <c r="J36" s="153">
        <f>ROUND(((SUM(BF85:BF89))*I36),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ROUND((SUM(BG85:BG89)),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ROUND((SUM(BH85:BH89)),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ROUND((SUM(BI85:BI89)),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123</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Čištění kolejového lože v úseku Klatovy - Přeštice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119</v>
      </c>
      <c r="D51" s="19"/>
      <c r="E51" s="19"/>
      <c r="F51" s="19"/>
      <c r="G51" s="19"/>
      <c r="H51" s="19"/>
      <c r="I51" s="19"/>
      <c r="J51" s="19"/>
      <c r="K51" s="19"/>
      <c r="L51" s="17"/>
    </row>
    <row r="52" s="2" customFormat="1" ht="16.5" customHeight="1">
      <c r="A52" s="35"/>
      <c r="B52" s="36"/>
      <c r="C52" s="37"/>
      <c r="D52" s="37"/>
      <c r="E52" s="166" t="s">
        <v>504</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121</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5.2 - Materiál objednatele</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Přeštice</v>
      </c>
      <c r="G56" s="37"/>
      <c r="H56" s="37"/>
      <c r="I56" s="29" t="s">
        <v>23</v>
      </c>
      <c r="J56" s="69" t="str">
        <f>IF(J14="","",J14)</f>
        <v>22. 2. 2023</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124</v>
      </c>
      <c r="D61" s="168"/>
      <c r="E61" s="168"/>
      <c r="F61" s="168"/>
      <c r="G61" s="168"/>
      <c r="H61" s="168"/>
      <c r="I61" s="168"/>
      <c r="J61" s="169" t="s">
        <v>125</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126</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Čištění kolejového lože v úseku Klatovy - Přeštice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9"/>
      <c r="J74" s="19"/>
      <c r="K74" s="19"/>
      <c r="L74" s="17"/>
    </row>
    <row r="75" s="2" customFormat="1" ht="16.5" customHeight="1">
      <c r="A75" s="35"/>
      <c r="B75" s="36"/>
      <c r="C75" s="37"/>
      <c r="D75" s="37"/>
      <c r="E75" s="166" t="s">
        <v>504</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5.2 - Materiál objednatele</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Přeštice</v>
      </c>
      <c r="G79" s="37"/>
      <c r="H79" s="37"/>
      <c r="I79" s="29" t="s">
        <v>23</v>
      </c>
      <c r="J79" s="69" t="str">
        <f>IF(J14="","",J14)</f>
        <v>22. 2. 2023</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128</v>
      </c>
      <c r="D84" s="174" t="s">
        <v>57</v>
      </c>
      <c r="E84" s="174" t="s">
        <v>53</v>
      </c>
      <c r="F84" s="174" t="s">
        <v>54</v>
      </c>
      <c r="G84" s="174" t="s">
        <v>129</v>
      </c>
      <c r="H84" s="174" t="s">
        <v>130</v>
      </c>
      <c r="I84" s="174" t="s">
        <v>131</v>
      </c>
      <c r="J84" s="174" t="s">
        <v>125</v>
      </c>
      <c r="K84" s="175" t="s">
        <v>132</v>
      </c>
      <c r="L84" s="176"/>
      <c r="M84" s="89" t="s">
        <v>19</v>
      </c>
      <c r="N84" s="90" t="s">
        <v>42</v>
      </c>
      <c r="O84" s="90" t="s">
        <v>133</v>
      </c>
      <c r="P84" s="90" t="s">
        <v>134</v>
      </c>
      <c r="Q84" s="90" t="s">
        <v>135</v>
      </c>
      <c r="R84" s="90" t="s">
        <v>136</v>
      </c>
      <c r="S84" s="90" t="s">
        <v>137</v>
      </c>
      <c r="T84" s="91" t="s">
        <v>138</v>
      </c>
      <c r="U84" s="171"/>
      <c r="V84" s="171"/>
      <c r="W84" s="171"/>
      <c r="X84" s="171"/>
      <c r="Y84" s="171"/>
      <c r="Z84" s="171"/>
      <c r="AA84" s="171"/>
      <c r="AB84" s="171"/>
      <c r="AC84" s="171"/>
      <c r="AD84" s="171"/>
      <c r="AE84" s="171"/>
    </row>
    <row r="85" s="2" customFormat="1" ht="22.8" customHeight="1">
      <c r="A85" s="35"/>
      <c r="B85" s="36"/>
      <c r="C85" s="96" t="s">
        <v>139</v>
      </c>
      <c r="D85" s="37"/>
      <c r="E85" s="37"/>
      <c r="F85" s="37"/>
      <c r="G85" s="37"/>
      <c r="H85" s="37"/>
      <c r="I85" s="37"/>
      <c r="J85" s="177">
        <f>BK85</f>
        <v>0</v>
      </c>
      <c r="K85" s="37"/>
      <c r="L85" s="41"/>
      <c r="M85" s="92"/>
      <c r="N85" s="178"/>
      <c r="O85" s="93"/>
      <c r="P85" s="179">
        <f>SUM(P86:P89)</f>
        <v>0</v>
      </c>
      <c r="Q85" s="93"/>
      <c r="R85" s="179">
        <f>SUM(R86:R89)</f>
        <v>7.1121600000000003</v>
      </c>
      <c r="S85" s="93"/>
      <c r="T85" s="180">
        <f>SUM(T86:T89)</f>
        <v>0</v>
      </c>
      <c r="U85" s="35"/>
      <c r="V85" s="35"/>
      <c r="W85" s="35"/>
      <c r="X85" s="35"/>
      <c r="Y85" s="35"/>
      <c r="Z85" s="35"/>
      <c r="AA85" s="35"/>
      <c r="AB85" s="35"/>
      <c r="AC85" s="35"/>
      <c r="AD85" s="35"/>
      <c r="AE85" s="35"/>
      <c r="AT85" s="14" t="s">
        <v>71</v>
      </c>
      <c r="AU85" s="14" t="s">
        <v>126</v>
      </c>
      <c r="BK85" s="181">
        <f>SUM(BK86:BK89)</f>
        <v>0</v>
      </c>
    </row>
    <row r="86" s="2" customFormat="1" ht="16.5" customHeight="1">
      <c r="A86" s="35"/>
      <c r="B86" s="36"/>
      <c r="C86" s="222" t="s">
        <v>79</v>
      </c>
      <c r="D86" s="222" t="s">
        <v>184</v>
      </c>
      <c r="E86" s="223" t="s">
        <v>390</v>
      </c>
      <c r="F86" s="224" t="s">
        <v>391</v>
      </c>
      <c r="G86" s="225" t="s">
        <v>207</v>
      </c>
      <c r="H86" s="226">
        <v>150</v>
      </c>
      <c r="I86" s="227"/>
      <c r="J86" s="228">
        <f>ROUND(I86*H86,2)</f>
        <v>0</v>
      </c>
      <c r="K86" s="224" t="s">
        <v>144</v>
      </c>
      <c r="L86" s="229"/>
      <c r="M86" s="230" t="s">
        <v>19</v>
      </c>
      <c r="N86" s="231" t="s">
        <v>43</v>
      </c>
      <c r="O86" s="81"/>
      <c r="P86" s="191">
        <f>O86*H86</f>
        <v>0</v>
      </c>
      <c r="Q86" s="191">
        <v>0</v>
      </c>
      <c r="R86" s="191">
        <f>Q86*H86</f>
        <v>0</v>
      </c>
      <c r="S86" s="191">
        <v>0</v>
      </c>
      <c r="T86" s="192">
        <f>S86*H86</f>
        <v>0</v>
      </c>
      <c r="U86" s="35"/>
      <c r="V86" s="35"/>
      <c r="W86" s="35"/>
      <c r="X86" s="35"/>
      <c r="Y86" s="35"/>
      <c r="Z86" s="35"/>
      <c r="AA86" s="35"/>
      <c r="AB86" s="35"/>
      <c r="AC86" s="35"/>
      <c r="AD86" s="35"/>
      <c r="AE86" s="35"/>
      <c r="AR86" s="193" t="s">
        <v>191</v>
      </c>
      <c r="AT86" s="193" t="s">
        <v>184</v>
      </c>
      <c r="AU86" s="193" t="s">
        <v>72</v>
      </c>
      <c r="AY86" s="14" t="s">
        <v>146</v>
      </c>
      <c r="BE86" s="194">
        <f>IF(N86="základní",J86,0)</f>
        <v>0</v>
      </c>
      <c r="BF86" s="194">
        <f>IF(N86="snížená",J86,0)</f>
        <v>0</v>
      </c>
      <c r="BG86" s="194">
        <f>IF(N86="zákl. přenesená",J86,0)</f>
        <v>0</v>
      </c>
      <c r="BH86" s="194">
        <f>IF(N86="sníž. přenesená",J86,0)</f>
        <v>0</v>
      </c>
      <c r="BI86" s="194">
        <f>IF(N86="nulová",J86,0)</f>
        <v>0</v>
      </c>
      <c r="BJ86" s="14" t="s">
        <v>79</v>
      </c>
      <c r="BK86" s="194">
        <f>ROUND(I86*H86,2)</f>
        <v>0</v>
      </c>
      <c r="BL86" s="14" t="s">
        <v>145</v>
      </c>
      <c r="BM86" s="193" t="s">
        <v>568</v>
      </c>
    </row>
    <row r="87" s="2" customFormat="1">
      <c r="A87" s="35"/>
      <c r="B87" s="36"/>
      <c r="C87" s="37"/>
      <c r="D87" s="195" t="s">
        <v>148</v>
      </c>
      <c r="E87" s="37"/>
      <c r="F87" s="196" t="s">
        <v>391</v>
      </c>
      <c r="G87" s="37"/>
      <c r="H87" s="37"/>
      <c r="I87" s="197"/>
      <c r="J87" s="37"/>
      <c r="K87" s="37"/>
      <c r="L87" s="41"/>
      <c r="M87" s="198"/>
      <c r="N87" s="199"/>
      <c r="O87" s="81"/>
      <c r="P87" s="81"/>
      <c r="Q87" s="81"/>
      <c r="R87" s="81"/>
      <c r="S87" s="81"/>
      <c r="T87" s="82"/>
      <c r="U87" s="35"/>
      <c r="V87" s="35"/>
      <c r="W87" s="35"/>
      <c r="X87" s="35"/>
      <c r="Y87" s="35"/>
      <c r="Z87" s="35"/>
      <c r="AA87" s="35"/>
      <c r="AB87" s="35"/>
      <c r="AC87" s="35"/>
      <c r="AD87" s="35"/>
      <c r="AE87" s="35"/>
      <c r="AT87" s="14" t="s">
        <v>148</v>
      </c>
      <c r="AU87" s="14" t="s">
        <v>72</v>
      </c>
    </row>
    <row r="88" s="2" customFormat="1" ht="16.5" customHeight="1">
      <c r="A88" s="35"/>
      <c r="B88" s="36"/>
      <c r="C88" s="222" t="s">
        <v>81</v>
      </c>
      <c r="D88" s="222" t="s">
        <v>184</v>
      </c>
      <c r="E88" s="223" t="s">
        <v>569</v>
      </c>
      <c r="F88" s="224" t="s">
        <v>570</v>
      </c>
      <c r="G88" s="225" t="s">
        <v>252</v>
      </c>
      <c r="H88" s="226">
        <v>144</v>
      </c>
      <c r="I88" s="227"/>
      <c r="J88" s="228">
        <f>ROUND(I88*H88,2)</f>
        <v>0</v>
      </c>
      <c r="K88" s="224" t="s">
        <v>144</v>
      </c>
      <c r="L88" s="229"/>
      <c r="M88" s="230" t="s">
        <v>19</v>
      </c>
      <c r="N88" s="231" t="s">
        <v>43</v>
      </c>
      <c r="O88" s="81"/>
      <c r="P88" s="191">
        <f>O88*H88</f>
        <v>0</v>
      </c>
      <c r="Q88" s="191">
        <v>0.049390000000000003</v>
      </c>
      <c r="R88" s="191">
        <f>Q88*H88</f>
        <v>7.1121600000000003</v>
      </c>
      <c r="S88" s="191">
        <v>0</v>
      </c>
      <c r="T88" s="192">
        <f>S88*H88</f>
        <v>0</v>
      </c>
      <c r="U88" s="35"/>
      <c r="V88" s="35"/>
      <c r="W88" s="35"/>
      <c r="X88" s="35"/>
      <c r="Y88" s="35"/>
      <c r="Z88" s="35"/>
      <c r="AA88" s="35"/>
      <c r="AB88" s="35"/>
      <c r="AC88" s="35"/>
      <c r="AD88" s="35"/>
      <c r="AE88" s="35"/>
      <c r="AR88" s="193" t="s">
        <v>191</v>
      </c>
      <c r="AT88" s="193" t="s">
        <v>184</v>
      </c>
      <c r="AU88" s="193" t="s">
        <v>72</v>
      </c>
      <c r="AY88" s="14" t="s">
        <v>146</v>
      </c>
      <c r="BE88" s="194">
        <f>IF(N88="základní",J88,0)</f>
        <v>0</v>
      </c>
      <c r="BF88" s="194">
        <f>IF(N88="snížená",J88,0)</f>
        <v>0</v>
      </c>
      <c r="BG88" s="194">
        <f>IF(N88="zákl. přenesená",J88,0)</f>
        <v>0</v>
      </c>
      <c r="BH88" s="194">
        <f>IF(N88="sníž. přenesená",J88,0)</f>
        <v>0</v>
      </c>
      <c r="BI88" s="194">
        <f>IF(N88="nulová",J88,0)</f>
        <v>0</v>
      </c>
      <c r="BJ88" s="14" t="s">
        <v>79</v>
      </c>
      <c r="BK88" s="194">
        <f>ROUND(I88*H88,2)</f>
        <v>0</v>
      </c>
      <c r="BL88" s="14" t="s">
        <v>145</v>
      </c>
      <c r="BM88" s="193" t="s">
        <v>571</v>
      </c>
    </row>
    <row r="89" s="2" customFormat="1">
      <c r="A89" s="35"/>
      <c r="B89" s="36"/>
      <c r="C89" s="37"/>
      <c r="D89" s="195" t="s">
        <v>148</v>
      </c>
      <c r="E89" s="37"/>
      <c r="F89" s="196" t="s">
        <v>570</v>
      </c>
      <c r="G89" s="37"/>
      <c r="H89" s="37"/>
      <c r="I89" s="197"/>
      <c r="J89" s="37"/>
      <c r="K89" s="37"/>
      <c r="L89" s="41"/>
      <c r="M89" s="233"/>
      <c r="N89" s="234"/>
      <c r="O89" s="235"/>
      <c r="P89" s="235"/>
      <c r="Q89" s="235"/>
      <c r="R89" s="235"/>
      <c r="S89" s="235"/>
      <c r="T89" s="236"/>
      <c r="U89" s="35"/>
      <c r="V89" s="35"/>
      <c r="W89" s="35"/>
      <c r="X89" s="35"/>
      <c r="Y89" s="35"/>
      <c r="Z89" s="35"/>
      <c r="AA89" s="35"/>
      <c r="AB89" s="35"/>
      <c r="AC89" s="35"/>
      <c r="AD89" s="35"/>
      <c r="AE89" s="35"/>
      <c r="AT89" s="14" t="s">
        <v>148</v>
      </c>
      <c r="AU89" s="14" t="s">
        <v>72</v>
      </c>
    </row>
    <row r="90" s="2" customFormat="1" ht="6.96" customHeight="1">
      <c r="A90" s="35"/>
      <c r="B90" s="56"/>
      <c r="C90" s="57"/>
      <c r="D90" s="57"/>
      <c r="E90" s="57"/>
      <c r="F90" s="57"/>
      <c r="G90" s="57"/>
      <c r="H90" s="57"/>
      <c r="I90" s="57"/>
      <c r="J90" s="57"/>
      <c r="K90" s="57"/>
      <c r="L90" s="41"/>
      <c r="M90" s="35"/>
      <c r="O90" s="35"/>
      <c r="P90" s="35"/>
      <c r="Q90" s="35"/>
      <c r="R90" s="35"/>
      <c r="S90" s="35"/>
      <c r="T90" s="35"/>
      <c r="U90" s="35"/>
      <c r="V90" s="35"/>
      <c r="W90" s="35"/>
      <c r="X90" s="35"/>
      <c r="Y90" s="35"/>
      <c r="Z90" s="35"/>
      <c r="AA90" s="35"/>
      <c r="AB90" s="35"/>
      <c r="AC90" s="35"/>
      <c r="AD90" s="35"/>
      <c r="AE90" s="35"/>
    </row>
  </sheetData>
  <sheetProtection sheet="1" autoFilter="0" formatColumns="0" formatRows="0" objects="1" scenarios="1" spinCount="100000" saltValue="62NugrTZYgGdn2ttdNatuubG0tGx/dAKUP+s+X4lNnebpZ8x9xMRaKrVxrNL5bP7OJetsZ0RIZN7Ik2214I7tg==" hashValue="98V67FMBtkbPxgVtxSzfWuVS8IXGVd3WtDGAXIa5AXPYY8TzToj3Gq9hr2ArnSJSLRPg2U8PyjjxWnYfuimoXQ==" algorithmName="SHA-512" password="CC35"/>
  <autoFilter ref="C84:K8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117</v>
      </c>
    </row>
    <row r="3" s="1" customFormat="1" ht="6.96" customHeight="1">
      <c r="B3" s="135"/>
      <c r="C3" s="136"/>
      <c r="D3" s="136"/>
      <c r="E3" s="136"/>
      <c r="F3" s="136"/>
      <c r="G3" s="136"/>
      <c r="H3" s="136"/>
      <c r="I3" s="136"/>
      <c r="J3" s="136"/>
      <c r="K3" s="136"/>
      <c r="L3" s="17"/>
      <c r="AT3" s="14" t="s">
        <v>81</v>
      </c>
    </row>
    <row r="4" s="1" customFormat="1" ht="24.96" customHeight="1">
      <c r="B4" s="17"/>
      <c r="D4" s="137" t="s">
        <v>118</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Čištění kolejového lože v úseku Klatovy - Přeštice</v>
      </c>
      <c r="F7" s="139"/>
      <c r="G7" s="139"/>
      <c r="H7" s="139"/>
      <c r="L7" s="17"/>
    </row>
    <row r="8" s="1" customFormat="1" ht="12" customHeight="1">
      <c r="B8" s="17"/>
      <c r="D8" s="139" t="s">
        <v>119</v>
      </c>
      <c r="L8" s="17"/>
    </row>
    <row r="9" s="2" customFormat="1" ht="16.5" customHeight="1">
      <c r="A9" s="35"/>
      <c r="B9" s="41"/>
      <c r="C9" s="35"/>
      <c r="D9" s="35"/>
      <c r="E9" s="140" t="s">
        <v>572</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121</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573</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22. 2. 2023</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ROUND((SUM(BE85:BE104)),  2)</f>
        <v>0</v>
      </c>
      <c r="G35" s="35"/>
      <c r="H35" s="35"/>
      <c r="I35" s="154">
        <v>0.20999999999999999</v>
      </c>
      <c r="J35" s="153">
        <f>ROUND(((SUM(BE85:BE104))*I35),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ROUND((SUM(BF85:BF104)),  2)</f>
        <v>0</v>
      </c>
      <c r="G36" s="35"/>
      <c r="H36" s="35"/>
      <c r="I36" s="154">
        <v>0.14999999999999999</v>
      </c>
      <c r="J36" s="153">
        <f>ROUND(((SUM(BF85:BF104))*I36),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ROUND((SUM(BG85:BG104)),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ROUND((SUM(BH85:BH104)),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ROUND((SUM(BI85:BI104)),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123</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Čištění kolejového lože v úseku Klatovy - Přeštice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119</v>
      </c>
      <c r="D51" s="19"/>
      <c r="E51" s="19"/>
      <c r="F51" s="19"/>
      <c r="G51" s="19"/>
      <c r="H51" s="19"/>
      <c r="I51" s="19"/>
      <c r="J51" s="19"/>
      <c r="K51" s="19"/>
      <c r="L51" s="17"/>
    </row>
    <row r="52" s="2" customFormat="1" ht="16.5" customHeight="1">
      <c r="A52" s="35"/>
      <c r="B52" s="36"/>
      <c r="C52" s="37"/>
      <c r="D52" s="37"/>
      <c r="E52" s="166" t="s">
        <v>572</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121</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6.1 - VON</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Přeštice</v>
      </c>
      <c r="G56" s="37"/>
      <c r="H56" s="37"/>
      <c r="I56" s="29" t="s">
        <v>23</v>
      </c>
      <c r="J56" s="69" t="str">
        <f>IF(J14="","",J14)</f>
        <v>22. 2. 2023</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124</v>
      </c>
      <c r="D61" s="168"/>
      <c r="E61" s="168"/>
      <c r="F61" s="168"/>
      <c r="G61" s="168"/>
      <c r="H61" s="168"/>
      <c r="I61" s="168"/>
      <c r="J61" s="169" t="s">
        <v>125</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126</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127</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Čištění kolejového lože v úseku Klatovy - Přeštice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119</v>
      </c>
      <c r="D74" s="19"/>
      <c r="E74" s="19"/>
      <c r="F74" s="19"/>
      <c r="G74" s="19"/>
      <c r="H74" s="19"/>
      <c r="I74" s="19"/>
      <c r="J74" s="19"/>
      <c r="K74" s="19"/>
      <c r="L74" s="17"/>
    </row>
    <row r="75" s="2" customFormat="1" ht="16.5" customHeight="1">
      <c r="A75" s="35"/>
      <c r="B75" s="36"/>
      <c r="C75" s="37"/>
      <c r="D75" s="37"/>
      <c r="E75" s="166" t="s">
        <v>572</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121</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6.1 - VON</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Přeštice</v>
      </c>
      <c r="G79" s="37"/>
      <c r="H79" s="37"/>
      <c r="I79" s="29" t="s">
        <v>23</v>
      </c>
      <c r="J79" s="69" t="str">
        <f>IF(J14="","",J14)</f>
        <v>22. 2. 2023</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128</v>
      </c>
      <c r="D84" s="174" t="s">
        <v>57</v>
      </c>
      <c r="E84" s="174" t="s">
        <v>53</v>
      </c>
      <c r="F84" s="174" t="s">
        <v>54</v>
      </c>
      <c r="G84" s="174" t="s">
        <v>129</v>
      </c>
      <c r="H84" s="174" t="s">
        <v>130</v>
      </c>
      <c r="I84" s="174" t="s">
        <v>131</v>
      </c>
      <c r="J84" s="174" t="s">
        <v>125</v>
      </c>
      <c r="K84" s="175" t="s">
        <v>132</v>
      </c>
      <c r="L84" s="176"/>
      <c r="M84" s="89" t="s">
        <v>19</v>
      </c>
      <c r="N84" s="90" t="s">
        <v>42</v>
      </c>
      <c r="O84" s="90" t="s">
        <v>133</v>
      </c>
      <c r="P84" s="90" t="s">
        <v>134</v>
      </c>
      <c r="Q84" s="90" t="s">
        <v>135</v>
      </c>
      <c r="R84" s="90" t="s">
        <v>136</v>
      </c>
      <c r="S84" s="90" t="s">
        <v>137</v>
      </c>
      <c r="T84" s="91" t="s">
        <v>138</v>
      </c>
      <c r="U84" s="171"/>
      <c r="V84" s="171"/>
      <c r="W84" s="171"/>
      <c r="X84" s="171"/>
      <c r="Y84" s="171"/>
      <c r="Z84" s="171"/>
      <c r="AA84" s="171"/>
      <c r="AB84" s="171"/>
      <c r="AC84" s="171"/>
      <c r="AD84" s="171"/>
      <c r="AE84" s="171"/>
    </row>
    <row r="85" s="2" customFormat="1" ht="22.8" customHeight="1">
      <c r="A85" s="35"/>
      <c r="B85" s="36"/>
      <c r="C85" s="96" t="s">
        <v>139</v>
      </c>
      <c r="D85" s="37"/>
      <c r="E85" s="37"/>
      <c r="F85" s="37"/>
      <c r="G85" s="37"/>
      <c r="H85" s="37"/>
      <c r="I85" s="37"/>
      <c r="J85" s="177">
        <f>BK85</f>
        <v>0</v>
      </c>
      <c r="K85" s="37"/>
      <c r="L85" s="41"/>
      <c r="M85" s="92"/>
      <c r="N85" s="178"/>
      <c r="O85" s="93"/>
      <c r="P85" s="179">
        <f>SUM(P86:P104)</f>
        <v>0</v>
      </c>
      <c r="Q85" s="93"/>
      <c r="R85" s="179">
        <f>SUM(R86:R104)</f>
        <v>0</v>
      </c>
      <c r="S85" s="93"/>
      <c r="T85" s="180">
        <f>SUM(T86:T104)</f>
        <v>0</v>
      </c>
      <c r="U85" s="35"/>
      <c r="V85" s="35"/>
      <c r="W85" s="35"/>
      <c r="X85" s="35"/>
      <c r="Y85" s="35"/>
      <c r="Z85" s="35"/>
      <c r="AA85" s="35"/>
      <c r="AB85" s="35"/>
      <c r="AC85" s="35"/>
      <c r="AD85" s="35"/>
      <c r="AE85" s="35"/>
      <c r="AT85" s="14" t="s">
        <v>71</v>
      </c>
      <c r="AU85" s="14" t="s">
        <v>126</v>
      </c>
      <c r="BK85" s="181">
        <f>SUM(BK86:BK104)</f>
        <v>0</v>
      </c>
    </row>
    <row r="86" s="2" customFormat="1" ht="16.5" customHeight="1">
      <c r="A86" s="35"/>
      <c r="B86" s="36"/>
      <c r="C86" s="182" t="s">
        <v>79</v>
      </c>
      <c r="D86" s="182" t="s">
        <v>140</v>
      </c>
      <c r="E86" s="183" t="s">
        <v>574</v>
      </c>
      <c r="F86" s="184" t="s">
        <v>575</v>
      </c>
      <c r="G86" s="185" t="s">
        <v>207</v>
      </c>
      <c r="H86" s="186">
        <v>4</v>
      </c>
      <c r="I86" s="187"/>
      <c r="J86" s="188">
        <f>ROUND(I86*H86,2)</f>
        <v>0</v>
      </c>
      <c r="K86" s="184" t="s">
        <v>144</v>
      </c>
      <c r="L86" s="41"/>
      <c r="M86" s="189" t="s">
        <v>19</v>
      </c>
      <c r="N86" s="190" t="s">
        <v>43</v>
      </c>
      <c r="O86" s="81"/>
      <c r="P86" s="191">
        <f>O86*H86</f>
        <v>0</v>
      </c>
      <c r="Q86" s="191">
        <v>0</v>
      </c>
      <c r="R86" s="191">
        <f>Q86*H86</f>
        <v>0</v>
      </c>
      <c r="S86" s="191">
        <v>0</v>
      </c>
      <c r="T86" s="192">
        <f>S86*H86</f>
        <v>0</v>
      </c>
      <c r="U86" s="35"/>
      <c r="V86" s="35"/>
      <c r="W86" s="35"/>
      <c r="X86" s="35"/>
      <c r="Y86" s="35"/>
      <c r="Z86" s="35"/>
      <c r="AA86" s="35"/>
      <c r="AB86" s="35"/>
      <c r="AC86" s="35"/>
      <c r="AD86" s="35"/>
      <c r="AE86" s="35"/>
      <c r="AR86" s="193" t="s">
        <v>576</v>
      </c>
      <c r="AT86" s="193" t="s">
        <v>140</v>
      </c>
      <c r="AU86" s="193" t="s">
        <v>72</v>
      </c>
      <c r="AY86" s="14" t="s">
        <v>146</v>
      </c>
      <c r="BE86" s="194">
        <f>IF(N86="základní",J86,0)</f>
        <v>0</v>
      </c>
      <c r="BF86" s="194">
        <f>IF(N86="snížená",J86,0)</f>
        <v>0</v>
      </c>
      <c r="BG86" s="194">
        <f>IF(N86="zákl. přenesená",J86,0)</f>
        <v>0</v>
      </c>
      <c r="BH86" s="194">
        <f>IF(N86="sníž. přenesená",J86,0)</f>
        <v>0</v>
      </c>
      <c r="BI86" s="194">
        <f>IF(N86="nulová",J86,0)</f>
        <v>0</v>
      </c>
      <c r="BJ86" s="14" t="s">
        <v>79</v>
      </c>
      <c r="BK86" s="194">
        <f>ROUND(I86*H86,2)</f>
        <v>0</v>
      </c>
      <c r="BL86" s="14" t="s">
        <v>576</v>
      </c>
      <c r="BM86" s="193" t="s">
        <v>577</v>
      </c>
    </row>
    <row r="87" s="2" customFormat="1">
      <c r="A87" s="35"/>
      <c r="B87" s="36"/>
      <c r="C87" s="37"/>
      <c r="D87" s="195" t="s">
        <v>148</v>
      </c>
      <c r="E87" s="37"/>
      <c r="F87" s="196" t="s">
        <v>578</v>
      </c>
      <c r="G87" s="37"/>
      <c r="H87" s="37"/>
      <c r="I87" s="197"/>
      <c r="J87" s="37"/>
      <c r="K87" s="37"/>
      <c r="L87" s="41"/>
      <c r="M87" s="198"/>
      <c r="N87" s="199"/>
      <c r="O87" s="81"/>
      <c r="P87" s="81"/>
      <c r="Q87" s="81"/>
      <c r="R87" s="81"/>
      <c r="S87" s="81"/>
      <c r="T87" s="82"/>
      <c r="U87" s="35"/>
      <c r="V87" s="35"/>
      <c r="W87" s="35"/>
      <c r="X87" s="35"/>
      <c r="Y87" s="35"/>
      <c r="Z87" s="35"/>
      <c r="AA87" s="35"/>
      <c r="AB87" s="35"/>
      <c r="AC87" s="35"/>
      <c r="AD87" s="35"/>
      <c r="AE87" s="35"/>
      <c r="AT87" s="14" t="s">
        <v>148</v>
      </c>
      <c r="AU87" s="14" t="s">
        <v>72</v>
      </c>
    </row>
    <row r="88" s="2" customFormat="1" ht="16.5" customHeight="1">
      <c r="A88" s="35"/>
      <c r="B88" s="36"/>
      <c r="C88" s="182" t="s">
        <v>81</v>
      </c>
      <c r="D88" s="182" t="s">
        <v>140</v>
      </c>
      <c r="E88" s="183" t="s">
        <v>579</v>
      </c>
      <c r="F88" s="184" t="s">
        <v>580</v>
      </c>
      <c r="G88" s="185" t="s">
        <v>581</v>
      </c>
      <c r="H88" s="240"/>
      <c r="I88" s="187"/>
      <c r="J88" s="188">
        <f>ROUND(I88*H88,2)</f>
        <v>0</v>
      </c>
      <c r="K88" s="184" t="s">
        <v>144</v>
      </c>
      <c r="L88" s="41"/>
      <c r="M88" s="189" t="s">
        <v>19</v>
      </c>
      <c r="N88" s="190" t="s">
        <v>43</v>
      </c>
      <c r="O88" s="81"/>
      <c r="P88" s="191">
        <f>O88*H88</f>
        <v>0</v>
      </c>
      <c r="Q88" s="191">
        <v>0</v>
      </c>
      <c r="R88" s="191">
        <f>Q88*H88</f>
        <v>0</v>
      </c>
      <c r="S88" s="191">
        <v>0</v>
      </c>
      <c r="T88" s="192">
        <f>S88*H88</f>
        <v>0</v>
      </c>
      <c r="U88" s="35"/>
      <c r="V88" s="35"/>
      <c r="W88" s="35"/>
      <c r="X88" s="35"/>
      <c r="Y88" s="35"/>
      <c r="Z88" s="35"/>
      <c r="AA88" s="35"/>
      <c r="AB88" s="35"/>
      <c r="AC88" s="35"/>
      <c r="AD88" s="35"/>
      <c r="AE88" s="35"/>
      <c r="AR88" s="193" t="s">
        <v>576</v>
      </c>
      <c r="AT88" s="193" t="s">
        <v>140</v>
      </c>
      <c r="AU88" s="193" t="s">
        <v>72</v>
      </c>
      <c r="AY88" s="14" t="s">
        <v>146</v>
      </c>
      <c r="BE88" s="194">
        <f>IF(N88="základní",J88,0)</f>
        <v>0</v>
      </c>
      <c r="BF88" s="194">
        <f>IF(N88="snížená",J88,0)</f>
        <v>0</v>
      </c>
      <c r="BG88" s="194">
        <f>IF(N88="zákl. přenesená",J88,0)</f>
        <v>0</v>
      </c>
      <c r="BH88" s="194">
        <f>IF(N88="sníž. přenesená",J88,0)</f>
        <v>0</v>
      </c>
      <c r="BI88" s="194">
        <f>IF(N88="nulová",J88,0)</f>
        <v>0</v>
      </c>
      <c r="BJ88" s="14" t="s">
        <v>79</v>
      </c>
      <c r="BK88" s="194">
        <f>ROUND(I88*H88,2)</f>
        <v>0</v>
      </c>
      <c r="BL88" s="14" t="s">
        <v>576</v>
      </c>
      <c r="BM88" s="193" t="s">
        <v>582</v>
      </c>
    </row>
    <row r="89" s="2" customFormat="1">
      <c r="A89" s="35"/>
      <c r="B89" s="36"/>
      <c r="C89" s="37"/>
      <c r="D89" s="195" t="s">
        <v>148</v>
      </c>
      <c r="E89" s="37"/>
      <c r="F89" s="196" t="s">
        <v>580</v>
      </c>
      <c r="G89" s="37"/>
      <c r="H89" s="37"/>
      <c r="I89" s="197"/>
      <c r="J89" s="37"/>
      <c r="K89" s="37"/>
      <c r="L89" s="41"/>
      <c r="M89" s="198"/>
      <c r="N89" s="199"/>
      <c r="O89" s="81"/>
      <c r="P89" s="81"/>
      <c r="Q89" s="81"/>
      <c r="R89" s="81"/>
      <c r="S89" s="81"/>
      <c r="T89" s="82"/>
      <c r="U89" s="35"/>
      <c r="V89" s="35"/>
      <c r="W89" s="35"/>
      <c r="X89" s="35"/>
      <c r="Y89" s="35"/>
      <c r="Z89" s="35"/>
      <c r="AA89" s="35"/>
      <c r="AB89" s="35"/>
      <c r="AC89" s="35"/>
      <c r="AD89" s="35"/>
      <c r="AE89" s="35"/>
      <c r="AT89" s="14" t="s">
        <v>148</v>
      </c>
      <c r="AU89" s="14" t="s">
        <v>72</v>
      </c>
    </row>
    <row r="90" s="2" customFormat="1" ht="16.5" customHeight="1">
      <c r="A90" s="35"/>
      <c r="B90" s="36"/>
      <c r="C90" s="182" t="s">
        <v>160</v>
      </c>
      <c r="D90" s="182" t="s">
        <v>140</v>
      </c>
      <c r="E90" s="183" t="s">
        <v>583</v>
      </c>
      <c r="F90" s="184" t="s">
        <v>584</v>
      </c>
      <c r="G90" s="185" t="s">
        <v>581</v>
      </c>
      <c r="H90" s="240"/>
      <c r="I90" s="187"/>
      <c r="J90" s="188">
        <f>ROUND(I90*H90,2)</f>
        <v>0</v>
      </c>
      <c r="K90" s="184" t="s">
        <v>144</v>
      </c>
      <c r="L90" s="41"/>
      <c r="M90" s="189" t="s">
        <v>19</v>
      </c>
      <c r="N90" s="190" t="s">
        <v>43</v>
      </c>
      <c r="O90" s="81"/>
      <c r="P90" s="191">
        <f>O90*H90</f>
        <v>0</v>
      </c>
      <c r="Q90" s="191">
        <v>0</v>
      </c>
      <c r="R90" s="191">
        <f>Q90*H90</f>
        <v>0</v>
      </c>
      <c r="S90" s="191">
        <v>0</v>
      </c>
      <c r="T90" s="192">
        <f>S90*H90</f>
        <v>0</v>
      </c>
      <c r="U90" s="35"/>
      <c r="V90" s="35"/>
      <c r="W90" s="35"/>
      <c r="X90" s="35"/>
      <c r="Y90" s="35"/>
      <c r="Z90" s="35"/>
      <c r="AA90" s="35"/>
      <c r="AB90" s="35"/>
      <c r="AC90" s="35"/>
      <c r="AD90" s="35"/>
      <c r="AE90" s="35"/>
      <c r="AR90" s="193" t="s">
        <v>576</v>
      </c>
      <c r="AT90" s="193" t="s">
        <v>140</v>
      </c>
      <c r="AU90" s="193" t="s">
        <v>72</v>
      </c>
      <c r="AY90" s="14" t="s">
        <v>146</v>
      </c>
      <c r="BE90" s="194">
        <f>IF(N90="základní",J90,0)</f>
        <v>0</v>
      </c>
      <c r="BF90" s="194">
        <f>IF(N90="snížená",J90,0)</f>
        <v>0</v>
      </c>
      <c r="BG90" s="194">
        <f>IF(N90="zákl. přenesená",J90,0)</f>
        <v>0</v>
      </c>
      <c r="BH90" s="194">
        <f>IF(N90="sníž. přenesená",J90,0)</f>
        <v>0</v>
      </c>
      <c r="BI90" s="194">
        <f>IF(N90="nulová",J90,0)</f>
        <v>0</v>
      </c>
      <c r="BJ90" s="14" t="s">
        <v>79</v>
      </c>
      <c r="BK90" s="194">
        <f>ROUND(I90*H90,2)</f>
        <v>0</v>
      </c>
      <c r="BL90" s="14" t="s">
        <v>576</v>
      </c>
      <c r="BM90" s="193" t="s">
        <v>585</v>
      </c>
    </row>
    <row r="91" s="2" customFormat="1">
      <c r="A91" s="35"/>
      <c r="B91" s="36"/>
      <c r="C91" s="37"/>
      <c r="D91" s="195" t="s">
        <v>148</v>
      </c>
      <c r="E91" s="37"/>
      <c r="F91" s="196" t="s">
        <v>584</v>
      </c>
      <c r="G91" s="37"/>
      <c r="H91" s="37"/>
      <c r="I91" s="197"/>
      <c r="J91" s="37"/>
      <c r="K91" s="37"/>
      <c r="L91" s="41"/>
      <c r="M91" s="198"/>
      <c r="N91" s="199"/>
      <c r="O91" s="81"/>
      <c r="P91" s="81"/>
      <c r="Q91" s="81"/>
      <c r="R91" s="81"/>
      <c r="S91" s="81"/>
      <c r="T91" s="82"/>
      <c r="U91" s="35"/>
      <c r="V91" s="35"/>
      <c r="W91" s="35"/>
      <c r="X91" s="35"/>
      <c r="Y91" s="35"/>
      <c r="Z91" s="35"/>
      <c r="AA91" s="35"/>
      <c r="AB91" s="35"/>
      <c r="AC91" s="35"/>
      <c r="AD91" s="35"/>
      <c r="AE91" s="35"/>
      <c r="AT91" s="14" t="s">
        <v>148</v>
      </c>
      <c r="AU91" s="14" t="s">
        <v>72</v>
      </c>
    </row>
    <row r="92" s="2" customFormat="1" ht="16.5" customHeight="1">
      <c r="A92" s="35"/>
      <c r="B92" s="36"/>
      <c r="C92" s="182" t="s">
        <v>145</v>
      </c>
      <c r="D92" s="182" t="s">
        <v>140</v>
      </c>
      <c r="E92" s="183" t="s">
        <v>586</v>
      </c>
      <c r="F92" s="184" t="s">
        <v>587</v>
      </c>
      <c r="G92" s="185" t="s">
        <v>581</v>
      </c>
      <c r="H92" s="240"/>
      <c r="I92" s="187"/>
      <c r="J92" s="188">
        <f>ROUND(I92*H92,2)</f>
        <v>0</v>
      </c>
      <c r="K92" s="184" t="s">
        <v>144</v>
      </c>
      <c r="L92" s="41"/>
      <c r="M92" s="189" t="s">
        <v>19</v>
      </c>
      <c r="N92" s="190" t="s">
        <v>43</v>
      </c>
      <c r="O92" s="81"/>
      <c r="P92" s="191">
        <f>O92*H92</f>
        <v>0</v>
      </c>
      <c r="Q92" s="191">
        <v>0</v>
      </c>
      <c r="R92" s="191">
        <f>Q92*H92</f>
        <v>0</v>
      </c>
      <c r="S92" s="191">
        <v>0</v>
      </c>
      <c r="T92" s="192">
        <f>S92*H92</f>
        <v>0</v>
      </c>
      <c r="U92" s="35"/>
      <c r="V92" s="35"/>
      <c r="W92" s="35"/>
      <c r="X92" s="35"/>
      <c r="Y92" s="35"/>
      <c r="Z92" s="35"/>
      <c r="AA92" s="35"/>
      <c r="AB92" s="35"/>
      <c r="AC92" s="35"/>
      <c r="AD92" s="35"/>
      <c r="AE92" s="35"/>
      <c r="AR92" s="193" t="s">
        <v>576</v>
      </c>
      <c r="AT92" s="193" t="s">
        <v>140</v>
      </c>
      <c r="AU92" s="193" t="s">
        <v>72</v>
      </c>
      <c r="AY92" s="14" t="s">
        <v>146</v>
      </c>
      <c r="BE92" s="194">
        <f>IF(N92="základní",J92,0)</f>
        <v>0</v>
      </c>
      <c r="BF92" s="194">
        <f>IF(N92="snížená",J92,0)</f>
        <v>0</v>
      </c>
      <c r="BG92" s="194">
        <f>IF(N92="zákl. přenesená",J92,0)</f>
        <v>0</v>
      </c>
      <c r="BH92" s="194">
        <f>IF(N92="sníž. přenesená",J92,0)</f>
        <v>0</v>
      </c>
      <c r="BI92" s="194">
        <f>IF(N92="nulová",J92,0)</f>
        <v>0</v>
      </c>
      <c r="BJ92" s="14" t="s">
        <v>79</v>
      </c>
      <c r="BK92" s="194">
        <f>ROUND(I92*H92,2)</f>
        <v>0</v>
      </c>
      <c r="BL92" s="14" t="s">
        <v>576</v>
      </c>
      <c r="BM92" s="193" t="s">
        <v>588</v>
      </c>
    </row>
    <row r="93" s="2" customFormat="1">
      <c r="A93" s="35"/>
      <c r="B93" s="36"/>
      <c r="C93" s="37"/>
      <c r="D93" s="195" t="s">
        <v>148</v>
      </c>
      <c r="E93" s="37"/>
      <c r="F93" s="196" t="s">
        <v>587</v>
      </c>
      <c r="G93" s="37"/>
      <c r="H93" s="37"/>
      <c r="I93" s="197"/>
      <c r="J93" s="37"/>
      <c r="K93" s="37"/>
      <c r="L93" s="41"/>
      <c r="M93" s="198"/>
      <c r="N93" s="199"/>
      <c r="O93" s="81"/>
      <c r="P93" s="81"/>
      <c r="Q93" s="81"/>
      <c r="R93" s="81"/>
      <c r="S93" s="81"/>
      <c r="T93" s="82"/>
      <c r="U93" s="35"/>
      <c r="V93" s="35"/>
      <c r="W93" s="35"/>
      <c r="X93" s="35"/>
      <c r="Y93" s="35"/>
      <c r="Z93" s="35"/>
      <c r="AA93" s="35"/>
      <c r="AB93" s="35"/>
      <c r="AC93" s="35"/>
      <c r="AD93" s="35"/>
      <c r="AE93" s="35"/>
      <c r="AT93" s="14" t="s">
        <v>148</v>
      </c>
      <c r="AU93" s="14" t="s">
        <v>72</v>
      </c>
    </row>
    <row r="94" s="2" customFormat="1" ht="16.5" customHeight="1">
      <c r="A94" s="35"/>
      <c r="B94" s="36"/>
      <c r="C94" s="182" t="s">
        <v>171</v>
      </c>
      <c r="D94" s="182" t="s">
        <v>140</v>
      </c>
      <c r="E94" s="183" t="s">
        <v>589</v>
      </c>
      <c r="F94" s="184" t="s">
        <v>590</v>
      </c>
      <c r="G94" s="185" t="s">
        <v>581</v>
      </c>
      <c r="H94" s="240"/>
      <c r="I94" s="187"/>
      <c r="J94" s="188">
        <f>ROUND(I94*H94,2)</f>
        <v>0</v>
      </c>
      <c r="K94" s="184" t="s">
        <v>144</v>
      </c>
      <c r="L94" s="41"/>
      <c r="M94" s="189" t="s">
        <v>19</v>
      </c>
      <c r="N94" s="190" t="s">
        <v>43</v>
      </c>
      <c r="O94" s="81"/>
      <c r="P94" s="191">
        <f>O94*H94</f>
        <v>0</v>
      </c>
      <c r="Q94" s="191">
        <v>0</v>
      </c>
      <c r="R94" s="191">
        <f>Q94*H94</f>
        <v>0</v>
      </c>
      <c r="S94" s="191">
        <v>0</v>
      </c>
      <c r="T94" s="192">
        <f>S94*H94</f>
        <v>0</v>
      </c>
      <c r="U94" s="35"/>
      <c r="V94" s="35"/>
      <c r="W94" s="35"/>
      <c r="X94" s="35"/>
      <c r="Y94" s="35"/>
      <c r="Z94" s="35"/>
      <c r="AA94" s="35"/>
      <c r="AB94" s="35"/>
      <c r="AC94" s="35"/>
      <c r="AD94" s="35"/>
      <c r="AE94" s="35"/>
      <c r="AR94" s="193" t="s">
        <v>576</v>
      </c>
      <c r="AT94" s="193" t="s">
        <v>140</v>
      </c>
      <c r="AU94" s="193" t="s">
        <v>72</v>
      </c>
      <c r="AY94" s="14" t="s">
        <v>146</v>
      </c>
      <c r="BE94" s="194">
        <f>IF(N94="základní",J94,0)</f>
        <v>0</v>
      </c>
      <c r="BF94" s="194">
        <f>IF(N94="snížená",J94,0)</f>
        <v>0</v>
      </c>
      <c r="BG94" s="194">
        <f>IF(N94="zákl. přenesená",J94,0)</f>
        <v>0</v>
      </c>
      <c r="BH94" s="194">
        <f>IF(N94="sníž. přenesená",J94,0)</f>
        <v>0</v>
      </c>
      <c r="BI94" s="194">
        <f>IF(N94="nulová",J94,0)</f>
        <v>0</v>
      </c>
      <c r="BJ94" s="14" t="s">
        <v>79</v>
      </c>
      <c r="BK94" s="194">
        <f>ROUND(I94*H94,2)</f>
        <v>0</v>
      </c>
      <c r="BL94" s="14" t="s">
        <v>576</v>
      </c>
      <c r="BM94" s="193" t="s">
        <v>591</v>
      </c>
    </row>
    <row r="95" s="2" customFormat="1">
      <c r="A95" s="35"/>
      <c r="B95" s="36"/>
      <c r="C95" s="37"/>
      <c r="D95" s="195" t="s">
        <v>148</v>
      </c>
      <c r="E95" s="37"/>
      <c r="F95" s="196" t="s">
        <v>592</v>
      </c>
      <c r="G95" s="37"/>
      <c r="H95" s="37"/>
      <c r="I95" s="197"/>
      <c r="J95" s="37"/>
      <c r="K95" s="37"/>
      <c r="L95" s="41"/>
      <c r="M95" s="198"/>
      <c r="N95" s="199"/>
      <c r="O95" s="81"/>
      <c r="P95" s="81"/>
      <c r="Q95" s="81"/>
      <c r="R95" s="81"/>
      <c r="S95" s="81"/>
      <c r="T95" s="82"/>
      <c r="U95" s="35"/>
      <c r="V95" s="35"/>
      <c r="W95" s="35"/>
      <c r="X95" s="35"/>
      <c r="Y95" s="35"/>
      <c r="Z95" s="35"/>
      <c r="AA95" s="35"/>
      <c r="AB95" s="35"/>
      <c r="AC95" s="35"/>
      <c r="AD95" s="35"/>
      <c r="AE95" s="35"/>
      <c r="AT95" s="14" t="s">
        <v>148</v>
      </c>
      <c r="AU95" s="14" t="s">
        <v>72</v>
      </c>
    </row>
    <row r="96" s="2" customFormat="1">
      <c r="A96" s="35"/>
      <c r="B96" s="36"/>
      <c r="C96" s="37"/>
      <c r="D96" s="195" t="s">
        <v>260</v>
      </c>
      <c r="E96" s="37"/>
      <c r="F96" s="232" t="s">
        <v>593</v>
      </c>
      <c r="G96" s="37"/>
      <c r="H96" s="37"/>
      <c r="I96" s="197"/>
      <c r="J96" s="37"/>
      <c r="K96" s="37"/>
      <c r="L96" s="41"/>
      <c r="M96" s="198"/>
      <c r="N96" s="199"/>
      <c r="O96" s="81"/>
      <c r="P96" s="81"/>
      <c r="Q96" s="81"/>
      <c r="R96" s="81"/>
      <c r="S96" s="81"/>
      <c r="T96" s="82"/>
      <c r="U96" s="35"/>
      <c r="V96" s="35"/>
      <c r="W96" s="35"/>
      <c r="X96" s="35"/>
      <c r="Y96" s="35"/>
      <c r="Z96" s="35"/>
      <c r="AA96" s="35"/>
      <c r="AB96" s="35"/>
      <c r="AC96" s="35"/>
      <c r="AD96" s="35"/>
      <c r="AE96" s="35"/>
      <c r="AT96" s="14" t="s">
        <v>260</v>
      </c>
      <c r="AU96" s="14" t="s">
        <v>72</v>
      </c>
    </row>
    <row r="97" s="2" customFormat="1" ht="16.5" customHeight="1">
      <c r="A97" s="35"/>
      <c r="B97" s="36"/>
      <c r="C97" s="182" t="s">
        <v>177</v>
      </c>
      <c r="D97" s="182" t="s">
        <v>140</v>
      </c>
      <c r="E97" s="183" t="s">
        <v>594</v>
      </c>
      <c r="F97" s="184" t="s">
        <v>595</v>
      </c>
      <c r="G97" s="185" t="s">
        <v>581</v>
      </c>
      <c r="H97" s="240"/>
      <c r="I97" s="187"/>
      <c r="J97" s="188">
        <f>ROUND(I97*H97,2)</f>
        <v>0</v>
      </c>
      <c r="K97" s="184" t="s">
        <v>144</v>
      </c>
      <c r="L97" s="41"/>
      <c r="M97" s="189" t="s">
        <v>19</v>
      </c>
      <c r="N97" s="190" t="s">
        <v>43</v>
      </c>
      <c r="O97" s="81"/>
      <c r="P97" s="191">
        <f>O97*H97</f>
        <v>0</v>
      </c>
      <c r="Q97" s="191">
        <v>0</v>
      </c>
      <c r="R97" s="191">
        <f>Q97*H97</f>
        <v>0</v>
      </c>
      <c r="S97" s="191">
        <v>0</v>
      </c>
      <c r="T97" s="192">
        <f>S97*H97</f>
        <v>0</v>
      </c>
      <c r="U97" s="35"/>
      <c r="V97" s="35"/>
      <c r="W97" s="35"/>
      <c r="X97" s="35"/>
      <c r="Y97" s="35"/>
      <c r="Z97" s="35"/>
      <c r="AA97" s="35"/>
      <c r="AB97" s="35"/>
      <c r="AC97" s="35"/>
      <c r="AD97" s="35"/>
      <c r="AE97" s="35"/>
      <c r="AR97" s="193" t="s">
        <v>576</v>
      </c>
      <c r="AT97" s="193" t="s">
        <v>140</v>
      </c>
      <c r="AU97" s="193" t="s">
        <v>72</v>
      </c>
      <c r="AY97" s="14" t="s">
        <v>146</v>
      </c>
      <c r="BE97" s="194">
        <f>IF(N97="základní",J97,0)</f>
        <v>0</v>
      </c>
      <c r="BF97" s="194">
        <f>IF(N97="snížená",J97,0)</f>
        <v>0</v>
      </c>
      <c r="BG97" s="194">
        <f>IF(N97="zákl. přenesená",J97,0)</f>
        <v>0</v>
      </c>
      <c r="BH97" s="194">
        <f>IF(N97="sníž. přenesená",J97,0)</f>
        <v>0</v>
      </c>
      <c r="BI97" s="194">
        <f>IF(N97="nulová",J97,0)</f>
        <v>0</v>
      </c>
      <c r="BJ97" s="14" t="s">
        <v>79</v>
      </c>
      <c r="BK97" s="194">
        <f>ROUND(I97*H97,2)</f>
        <v>0</v>
      </c>
      <c r="BL97" s="14" t="s">
        <v>576</v>
      </c>
      <c r="BM97" s="193" t="s">
        <v>596</v>
      </c>
    </row>
    <row r="98" s="2" customFormat="1">
      <c r="A98" s="35"/>
      <c r="B98" s="36"/>
      <c r="C98" s="37"/>
      <c r="D98" s="195" t="s">
        <v>148</v>
      </c>
      <c r="E98" s="37"/>
      <c r="F98" s="196" t="s">
        <v>597</v>
      </c>
      <c r="G98" s="37"/>
      <c r="H98" s="37"/>
      <c r="I98" s="197"/>
      <c r="J98" s="37"/>
      <c r="K98" s="37"/>
      <c r="L98" s="41"/>
      <c r="M98" s="198"/>
      <c r="N98" s="199"/>
      <c r="O98" s="81"/>
      <c r="P98" s="81"/>
      <c r="Q98" s="81"/>
      <c r="R98" s="81"/>
      <c r="S98" s="81"/>
      <c r="T98" s="82"/>
      <c r="U98" s="35"/>
      <c r="V98" s="35"/>
      <c r="W98" s="35"/>
      <c r="X98" s="35"/>
      <c r="Y98" s="35"/>
      <c r="Z98" s="35"/>
      <c r="AA98" s="35"/>
      <c r="AB98" s="35"/>
      <c r="AC98" s="35"/>
      <c r="AD98" s="35"/>
      <c r="AE98" s="35"/>
      <c r="AT98" s="14" t="s">
        <v>148</v>
      </c>
      <c r="AU98" s="14" t="s">
        <v>72</v>
      </c>
    </row>
    <row r="99" s="2" customFormat="1">
      <c r="A99" s="35"/>
      <c r="B99" s="36"/>
      <c r="C99" s="37"/>
      <c r="D99" s="195" t="s">
        <v>260</v>
      </c>
      <c r="E99" s="37"/>
      <c r="F99" s="232" t="s">
        <v>593</v>
      </c>
      <c r="G99" s="37"/>
      <c r="H99" s="37"/>
      <c r="I99" s="197"/>
      <c r="J99" s="37"/>
      <c r="K99" s="37"/>
      <c r="L99" s="41"/>
      <c r="M99" s="198"/>
      <c r="N99" s="199"/>
      <c r="O99" s="81"/>
      <c r="P99" s="81"/>
      <c r="Q99" s="81"/>
      <c r="R99" s="81"/>
      <c r="S99" s="81"/>
      <c r="T99" s="82"/>
      <c r="U99" s="35"/>
      <c r="V99" s="35"/>
      <c r="W99" s="35"/>
      <c r="X99" s="35"/>
      <c r="Y99" s="35"/>
      <c r="Z99" s="35"/>
      <c r="AA99" s="35"/>
      <c r="AB99" s="35"/>
      <c r="AC99" s="35"/>
      <c r="AD99" s="35"/>
      <c r="AE99" s="35"/>
      <c r="AT99" s="14" t="s">
        <v>260</v>
      </c>
      <c r="AU99" s="14" t="s">
        <v>72</v>
      </c>
    </row>
    <row r="100" s="2" customFormat="1" ht="37.8" customHeight="1">
      <c r="A100" s="35"/>
      <c r="B100" s="36"/>
      <c r="C100" s="182" t="s">
        <v>183</v>
      </c>
      <c r="D100" s="182" t="s">
        <v>140</v>
      </c>
      <c r="E100" s="183" t="s">
        <v>598</v>
      </c>
      <c r="F100" s="184" t="s">
        <v>599</v>
      </c>
      <c r="G100" s="185" t="s">
        <v>581</v>
      </c>
      <c r="H100" s="240"/>
      <c r="I100" s="187"/>
      <c r="J100" s="188">
        <f>ROUND(I100*H100,2)</f>
        <v>0</v>
      </c>
      <c r="K100" s="184" t="s">
        <v>144</v>
      </c>
      <c r="L100" s="41"/>
      <c r="M100" s="189" t="s">
        <v>19</v>
      </c>
      <c r="N100" s="190" t="s">
        <v>43</v>
      </c>
      <c r="O100" s="81"/>
      <c r="P100" s="191">
        <f>O100*H100</f>
        <v>0</v>
      </c>
      <c r="Q100" s="191">
        <v>0</v>
      </c>
      <c r="R100" s="191">
        <f>Q100*H100</f>
        <v>0</v>
      </c>
      <c r="S100" s="191">
        <v>0</v>
      </c>
      <c r="T100" s="192">
        <f>S100*H100</f>
        <v>0</v>
      </c>
      <c r="U100" s="35"/>
      <c r="V100" s="35"/>
      <c r="W100" s="35"/>
      <c r="X100" s="35"/>
      <c r="Y100" s="35"/>
      <c r="Z100" s="35"/>
      <c r="AA100" s="35"/>
      <c r="AB100" s="35"/>
      <c r="AC100" s="35"/>
      <c r="AD100" s="35"/>
      <c r="AE100" s="35"/>
      <c r="AR100" s="193" t="s">
        <v>576</v>
      </c>
      <c r="AT100" s="193" t="s">
        <v>140</v>
      </c>
      <c r="AU100" s="193" t="s">
        <v>72</v>
      </c>
      <c r="AY100" s="14" t="s">
        <v>146</v>
      </c>
      <c r="BE100" s="194">
        <f>IF(N100="základní",J100,0)</f>
        <v>0</v>
      </c>
      <c r="BF100" s="194">
        <f>IF(N100="snížená",J100,0)</f>
        <v>0</v>
      </c>
      <c r="BG100" s="194">
        <f>IF(N100="zákl. přenesená",J100,0)</f>
        <v>0</v>
      </c>
      <c r="BH100" s="194">
        <f>IF(N100="sníž. přenesená",J100,0)</f>
        <v>0</v>
      </c>
      <c r="BI100" s="194">
        <f>IF(N100="nulová",J100,0)</f>
        <v>0</v>
      </c>
      <c r="BJ100" s="14" t="s">
        <v>79</v>
      </c>
      <c r="BK100" s="194">
        <f>ROUND(I100*H100,2)</f>
        <v>0</v>
      </c>
      <c r="BL100" s="14" t="s">
        <v>576</v>
      </c>
      <c r="BM100" s="193" t="s">
        <v>600</v>
      </c>
    </row>
    <row r="101" s="2" customFormat="1">
      <c r="A101" s="35"/>
      <c r="B101" s="36"/>
      <c r="C101" s="37"/>
      <c r="D101" s="195" t="s">
        <v>148</v>
      </c>
      <c r="E101" s="37"/>
      <c r="F101" s="196" t="s">
        <v>599</v>
      </c>
      <c r="G101" s="37"/>
      <c r="H101" s="37"/>
      <c r="I101" s="197"/>
      <c r="J101" s="37"/>
      <c r="K101" s="37"/>
      <c r="L101" s="41"/>
      <c r="M101" s="198"/>
      <c r="N101" s="199"/>
      <c r="O101" s="81"/>
      <c r="P101" s="81"/>
      <c r="Q101" s="81"/>
      <c r="R101" s="81"/>
      <c r="S101" s="81"/>
      <c r="T101" s="82"/>
      <c r="U101" s="35"/>
      <c r="V101" s="35"/>
      <c r="W101" s="35"/>
      <c r="X101" s="35"/>
      <c r="Y101" s="35"/>
      <c r="Z101" s="35"/>
      <c r="AA101" s="35"/>
      <c r="AB101" s="35"/>
      <c r="AC101" s="35"/>
      <c r="AD101" s="35"/>
      <c r="AE101" s="35"/>
      <c r="AT101" s="14" t="s">
        <v>148</v>
      </c>
      <c r="AU101" s="14" t="s">
        <v>72</v>
      </c>
    </row>
    <row r="102" s="2" customFormat="1">
      <c r="A102" s="35"/>
      <c r="B102" s="36"/>
      <c r="C102" s="37"/>
      <c r="D102" s="195" t="s">
        <v>260</v>
      </c>
      <c r="E102" s="37"/>
      <c r="F102" s="232" t="s">
        <v>601</v>
      </c>
      <c r="G102" s="37"/>
      <c r="H102" s="37"/>
      <c r="I102" s="197"/>
      <c r="J102" s="37"/>
      <c r="K102" s="37"/>
      <c r="L102" s="41"/>
      <c r="M102" s="198"/>
      <c r="N102" s="199"/>
      <c r="O102" s="81"/>
      <c r="P102" s="81"/>
      <c r="Q102" s="81"/>
      <c r="R102" s="81"/>
      <c r="S102" s="81"/>
      <c r="T102" s="82"/>
      <c r="U102" s="35"/>
      <c r="V102" s="35"/>
      <c r="W102" s="35"/>
      <c r="X102" s="35"/>
      <c r="Y102" s="35"/>
      <c r="Z102" s="35"/>
      <c r="AA102" s="35"/>
      <c r="AB102" s="35"/>
      <c r="AC102" s="35"/>
      <c r="AD102" s="35"/>
      <c r="AE102" s="35"/>
      <c r="AT102" s="14" t="s">
        <v>260</v>
      </c>
      <c r="AU102" s="14" t="s">
        <v>72</v>
      </c>
    </row>
    <row r="103" s="2" customFormat="1" ht="16.5" customHeight="1">
      <c r="A103" s="35"/>
      <c r="B103" s="36"/>
      <c r="C103" s="182" t="s">
        <v>191</v>
      </c>
      <c r="D103" s="182" t="s">
        <v>140</v>
      </c>
      <c r="E103" s="183" t="s">
        <v>602</v>
      </c>
      <c r="F103" s="184" t="s">
        <v>603</v>
      </c>
      <c r="G103" s="185" t="s">
        <v>252</v>
      </c>
      <c r="H103" s="186">
        <v>2855</v>
      </c>
      <c r="I103" s="187"/>
      <c r="J103" s="188">
        <f>ROUND(I103*H103,2)</f>
        <v>0</v>
      </c>
      <c r="K103" s="184" t="s">
        <v>144</v>
      </c>
      <c r="L103" s="41"/>
      <c r="M103" s="189" t="s">
        <v>19</v>
      </c>
      <c r="N103" s="190" t="s">
        <v>43</v>
      </c>
      <c r="O103" s="81"/>
      <c r="P103" s="191">
        <f>O103*H103</f>
        <v>0</v>
      </c>
      <c r="Q103" s="191">
        <v>0</v>
      </c>
      <c r="R103" s="191">
        <f>Q103*H103</f>
        <v>0</v>
      </c>
      <c r="S103" s="191">
        <v>0</v>
      </c>
      <c r="T103" s="192">
        <f>S103*H103</f>
        <v>0</v>
      </c>
      <c r="U103" s="35"/>
      <c r="V103" s="35"/>
      <c r="W103" s="35"/>
      <c r="X103" s="35"/>
      <c r="Y103" s="35"/>
      <c r="Z103" s="35"/>
      <c r="AA103" s="35"/>
      <c r="AB103" s="35"/>
      <c r="AC103" s="35"/>
      <c r="AD103" s="35"/>
      <c r="AE103" s="35"/>
      <c r="AR103" s="193" t="s">
        <v>576</v>
      </c>
      <c r="AT103" s="193" t="s">
        <v>140</v>
      </c>
      <c r="AU103" s="193" t="s">
        <v>72</v>
      </c>
      <c r="AY103" s="14" t="s">
        <v>146</v>
      </c>
      <c r="BE103" s="194">
        <f>IF(N103="základní",J103,0)</f>
        <v>0</v>
      </c>
      <c r="BF103" s="194">
        <f>IF(N103="snížená",J103,0)</f>
        <v>0</v>
      </c>
      <c r="BG103" s="194">
        <f>IF(N103="zákl. přenesená",J103,0)</f>
        <v>0</v>
      </c>
      <c r="BH103" s="194">
        <f>IF(N103="sníž. přenesená",J103,0)</f>
        <v>0</v>
      </c>
      <c r="BI103" s="194">
        <f>IF(N103="nulová",J103,0)</f>
        <v>0</v>
      </c>
      <c r="BJ103" s="14" t="s">
        <v>79</v>
      </c>
      <c r="BK103" s="194">
        <f>ROUND(I103*H103,2)</f>
        <v>0</v>
      </c>
      <c r="BL103" s="14" t="s">
        <v>576</v>
      </c>
      <c r="BM103" s="193" t="s">
        <v>604</v>
      </c>
    </row>
    <row r="104" s="2" customFormat="1">
      <c r="A104" s="35"/>
      <c r="B104" s="36"/>
      <c r="C104" s="37"/>
      <c r="D104" s="195" t="s">
        <v>148</v>
      </c>
      <c r="E104" s="37"/>
      <c r="F104" s="196" t="s">
        <v>605</v>
      </c>
      <c r="G104" s="37"/>
      <c r="H104" s="37"/>
      <c r="I104" s="197"/>
      <c r="J104" s="37"/>
      <c r="K104" s="37"/>
      <c r="L104" s="41"/>
      <c r="M104" s="233"/>
      <c r="N104" s="234"/>
      <c r="O104" s="235"/>
      <c r="P104" s="235"/>
      <c r="Q104" s="235"/>
      <c r="R104" s="235"/>
      <c r="S104" s="235"/>
      <c r="T104" s="236"/>
      <c r="U104" s="35"/>
      <c r="V104" s="35"/>
      <c r="W104" s="35"/>
      <c r="X104" s="35"/>
      <c r="Y104" s="35"/>
      <c r="Z104" s="35"/>
      <c r="AA104" s="35"/>
      <c r="AB104" s="35"/>
      <c r="AC104" s="35"/>
      <c r="AD104" s="35"/>
      <c r="AE104" s="35"/>
      <c r="AT104" s="14" t="s">
        <v>148</v>
      </c>
      <c r="AU104" s="14" t="s">
        <v>72</v>
      </c>
    </row>
    <row r="105" s="2" customFormat="1" ht="6.96" customHeight="1">
      <c r="A105" s="35"/>
      <c r="B105" s="56"/>
      <c r="C105" s="57"/>
      <c r="D105" s="57"/>
      <c r="E105" s="57"/>
      <c r="F105" s="57"/>
      <c r="G105" s="57"/>
      <c r="H105" s="57"/>
      <c r="I105" s="57"/>
      <c r="J105" s="57"/>
      <c r="K105" s="57"/>
      <c r="L105" s="41"/>
      <c r="M105" s="35"/>
      <c r="O105" s="35"/>
      <c r="P105" s="35"/>
      <c r="Q105" s="35"/>
      <c r="R105" s="35"/>
      <c r="S105" s="35"/>
      <c r="T105" s="35"/>
      <c r="U105" s="35"/>
      <c r="V105" s="35"/>
      <c r="W105" s="35"/>
      <c r="X105" s="35"/>
      <c r="Y105" s="35"/>
      <c r="Z105" s="35"/>
      <c r="AA105" s="35"/>
      <c r="AB105" s="35"/>
      <c r="AC105" s="35"/>
      <c r="AD105" s="35"/>
      <c r="AE105" s="35"/>
    </row>
  </sheetData>
  <sheetProtection sheet="1" autoFilter="0" formatColumns="0" formatRows="0" objects="1" scenarios="1" spinCount="100000" saltValue="hd7PCBylKMBSYcOeRrk4qf7qmBqxsUsvGR6qXefaM1lHtX3bktsJiw9/B0BlTGD0kky1NxTEFrNn0ip9F8Rw1w==" hashValue="d1YQIJn2PLwg4YRa/Y+GknvJ9HB5DDOELkkcJ/B3yVdC9a/9e3Wg2+7dzDfKFS95/fl8DZHw+b1qenvc0zf0sw==" algorithmName="SHA-512" password="CC35"/>
  <autoFilter ref="C84:K104"/>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Jung Milan</dc:creator>
  <cp:lastModifiedBy>Jung Milan</cp:lastModifiedBy>
  <dcterms:created xsi:type="dcterms:W3CDTF">2023-03-01T10:31:29Z</dcterms:created>
  <dcterms:modified xsi:type="dcterms:W3CDTF">2023-03-01T10:31:43Z</dcterms:modified>
</cp:coreProperties>
</file>